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19440" windowHeight="9780" tabRatio="968"/>
  </bookViews>
  <sheets>
    <sheet name="Anasayfa" sheetId="2" r:id="rId1"/>
    <sheet name="1.2" sheetId="62" r:id="rId2"/>
    <sheet name="1.3" sheetId="63" r:id="rId3"/>
    <sheet name="1.4" sheetId="64" r:id="rId4"/>
    <sheet name="1.5" sheetId="65" r:id="rId5"/>
    <sheet name="1.6" sheetId="66" r:id="rId6"/>
    <sheet name="1.7" sheetId="67" r:id="rId7"/>
    <sheet name="1.8" sheetId="68" r:id="rId8"/>
    <sheet name="1.9" sheetId="69" r:id="rId9"/>
    <sheet name="1.10" sheetId="70" r:id="rId10"/>
    <sheet name="1.11" sheetId="71" r:id="rId11"/>
    <sheet name="1.12" sheetId="72" r:id="rId12"/>
    <sheet name="1.13" sheetId="73" r:id="rId13"/>
    <sheet name="2.1" sheetId="74" r:id="rId14"/>
    <sheet name="2.2" sheetId="75" r:id="rId15"/>
    <sheet name="2.3" sheetId="76" r:id="rId16"/>
    <sheet name="2.4" sheetId="77" r:id="rId17"/>
    <sheet name="3.1" sheetId="80" r:id="rId18"/>
    <sheet name="3.3" sheetId="82" r:id="rId19"/>
    <sheet name="3.4" sheetId="83" r:id="rId20"/>
    <sheet name="3.6" sheetId="85" r:id="rId21"/>
    <sheet name="3.8" sheetId="87" r:id="rId22"/>
    <sheet name="3.9" sheetId="88" r:id="rId23"/>
    <sheet name="3.10" sheetId="89" r:id="rId24"/>
    <sheet name="3.11" sheetId="90" r:id="rId25"/>
    <sheet name="3.12" sheetId="91" r:id="rId26"/>
    <sheet name="3.13" sheetId="92" r:id="rId27"/>
    <sheet name="4.1" sheetId="93" r:id="rId28"/>
    <sheet name="4.5" sheetId="97" r:id="rId29"/>
    <sheet name="5.1" sheetId="98" r:id="rId30"/>
    <sheet name="unvansec" sheetId="59" state="hidden" r:id="rId31"/>
  </sheets>
  <calcPr calcId="125725"/>
</workbook>
</file>

<file path=xl/calcChain.xml><?xml version="1.0" encoding="utf-8"?>
<calcChain xmlns="http://schemas.openxmlformats.org/spreadsheetml/2006/main">
  <c r="M44" i="64"/>
  <c r="P148" i="66" l="1"/>
  <c r="M148"/>
  <c r="M147"/>
  <c r="O146"/>
  <c r="M146"/>
  <c r="P144"/>
  <c r="M144"/>
  <c r="M143"/>
  <c r="O142"/>
  <c r="M142"/>
  <c r="P140"/>
  <c r="M140"/>
  <c r="M139"/>
  <c r="O138"/>
  <c r="M138"/>
  <c r="P136"/>
  <c r="M136"/>
  <c r="M135"/>
  <c r="O134"/>
  <c r="M134"/>
  <c r="P132"/>
  <c r="M132"/>
  <c r="M131"/>
  <c r="O130"/>
  <c r="M130"/>
  <c r="P128"/>
  <c r="M128"/>
  <c r="M127"/>
  <c r="O126"/>
  <c r="M126"/>
  <c r="P124"/>
  <c r="M124"/>
  <c r="M123"/>
  <c r="O122"/>
  <c r="M122"/>
  <c r="P120"/>
  <c r="M120"/>
  <c r="M119"/>
  <c r="O118"/>
  <c r="M118"/>
  <c r="P116"/>
  <c r="M116"/>
  <c r="M115"/>
  <c r="O114"/>
  <c r="M114"/>
  <c r="P112"/>
  <c r="M112"/>
  <c r="M111"/>
  <c r="O110"/>
  <c r="M110"/>
  <c r="P108"/>
  <c r="M108"/>
  <c r="M107"/>
  <c r="O106"/>
  <c r="M106"/>
  <c r="P104"/>
  <c r="M104"/>
  <c r="M103"/>
  <c r="O102"/>
  <c r="M102"/>
  <c r="P100"/>
  <c r="M100"/>
  <c r="M99"/>
  <c r="O98"/>
  <c r="M98"/>
  <c r="P96"/>
  <c r="M96"/>
  <c r="M95"/>
  <c r="O94"/>
  <c r="M94"/>
  <c r="P92"/>
  <c r="M92"/>
  <c r="M91"/>
  <c r="O90"/>
  <c r="M90"/>
  <c r="P88"/>
  <c r="M88"/>
  <c r="M87"/>
  <c r="O86"/>
  <c r="M86"/>
  <c r="P84"/>
  <c r="M84"/>
  <c r="M83"/>
  <c r="O82"/>
  <c r="M82"/>
  <c r="P80"/>
  <c r="M80"/>
  <c r="M79"/>
  <c r="O78"/>
  <c r="M78"/>
  <c r="P76"/>
  <c r="M76"/>
  <c r="M75"/>
  <c r="O74"/>
  <c r="M74"/>
  <c r="P72"/>
  <c r="M72"/>
  <c r="M71"/>
  <c r="O70"/>
  <c r="M70"/>
  <c r="P68"/>
  <c r="M68"/>
  <c r="M67"/>
  <c r="O66"/>
  <c r="M66"/>
  <c r="P64"/>
  <c r="M64"/>
  <c r="M63"/>
  <c r="O62"/>
  <c r="M62"/>
  <c r="P60"/>
  <c r="M60"/>
  <c r="M59"/>
  <c r="O58"/>
  <c r="M58"/>
  <c r="P56"/>
  <c r="M56"/>
  <c r="M55"/>
  <c r="O54"/>
  <c r="M54"/>
  <c r="P52"/>
  <c r="M52"/>
  <c r="M51"/>
  <c r="O50"/>
  <c r="M50"/>
  <c r="P48"/>
  <c r="M48"/>
  <c r="M47"/>
  <c r="O46"/>
  <c r="M46"/>
  <c r="P196" i="63"/>
  <c r="M196"/>
  <c r="M195"/>
  <c r="O194"/>
  <c r="M194"/>
  <c r="P192"/>
  <c r="M192"/>
  <c r="M191"/>
  <c r="O190"/>
  <c r="M190"/>
  <c r="P188"/>
  <c r="M188"/>
  <c r="M187"/>
  <c r="O186"/>
  <c r="M186"/>
  <c r="O187" s="1"/>
  <c r="P184"/>
  <c r="M184"/>
  <c r="M183"/>
  <c r="O182"/>
  <c r="M182"/>
  <c r="P180"/>
  <c r="M180"/>
  <c r="M179"/>
  <c r="O178"/>
  <c r="M178"/>
  <c r="P176"/>
  <c r="M176"/>
  <c r="M175"/>
  <c r="O174"/>
  <c r="M174"/>
  <c r="P172"/>
  <c r="M172"/>
  <c r="M171"/>
  <c r="O170"/>
  <c r="M170"/>
  <c r="O171" s="1"/>
  <c r="P168"/>
  <c r="M168"/>
  <c r="M167"/>
  <c r="O166"/>
  <c r="M166"/>
  <c r="P164"/>
  <c r="M164"/>
  <c r="M163"/>
  <c r="O162"/>
  <c r="M162"/>
  <c r="P160"/>
  <c r="M160"/>
  <c r="M159"/>
  <c r="O158"/>
  <c r="M158"/>
  <c r="O159" s="1"/>
  <c r="P156"/>
  <c r="M156"/>
  <c r="M155"/>
  <c r="O154"/>
  <c r="M154"/>
  <c r="O155" s="1"/>
  <c r="P152"/>
  <c r="M152"/>
  <c r="M151"/>
  <c r="O150"/>
  <c r="M150"/>
  <c r="P148"/>
  <c r="M148"/>
  <c r="M147"/>
  <c r="O146"/>
  <c r="M146"/>
  <c r="P144"/>
  <c r="M144"/>
  <c r="M143"/>
  <c r="O142"/>
  <c r="M142"/>
  <c r="P140"/>
  <c r="M140"/>
  <c r="M139"/>
  <c r="O138"/>
  <c r="M138"/>
  <c r="O139" s="1"/>
  <c r="P136"/>
  <c r="M136"/>
  <c r="M135"/>
  <c r="O134"/>
  <c r="M134"/>
  <c r="P132"/>
  <c r="M132"/>
  <c r="M131"/>
  <c r="O130"/>
  <c r="M130"/>
  <c r="P128"/>
  <c r="M128"/>
  <c r="M127"/>
  <c r="O126"/>
  <c r="M126"/>
  <c r="O127" s="1"/>
  <c r="P124"/>
  <c r="M124"/>
  <c r="M123"/>
  <c r="O122"/>
  <c r="M122"/>
  <c r="P120"/>
  <c r="M120"/>
  <c r="M119"/>
  <c r="O118"/>
  <c r="M118"/>
  <c r="P116"/>
  <c r="M116"/>
  <c r="M115"/>
  <c r="O114"/>
  <c r="M114"/>
  <c r="P112"/>
  <c r="M112"/>
  <c r="M111"/>
  <c r="O110"/>
  <c r="M110"/>
  <c r="P108"/>
  <c r="M108"/>
  <c r="M107"/>
  <c r="O106"/>
  <c r="M106"/>
  <c r="O107" s="1"/>
  <c r="P104"/>
  <c r="M104"/>
  <c r="M103"/>
  <c r="O102"/>
  <c r="M102"/>
  <c r="P100"/>
  <c r="M100"/>
  <c r="M99"/>
  <c r="O98"/>
  <c r="M98"/>
  <c r="P96"/>
  <c r="M96"/>
  <c r="M95"/>
  <c r="O94"/>
  <c r="M94"/>
  <c r="P92"/>
  <c r="M92"/>
  <c r="M91"/>
  <c r="O90"/>
  <c r="M90"/>
  <c r="P88"/>
  <c r="M88"/>
  <c r="M87"/>
  <c r="O86"/>
  <c r="M86"/>
  <c r="P84"/>
  <c r="M84"/>
  <c r="M83"/>
  <c r="O82"/>
  <c r="M82"/>
  <c r="P80"/>
  <c r="M80"/>
  <c r="M79"/>
  <c r="O78"/>
  <c r="M78"/>
  <c r="P76"/>
  <c r="M76"/>
  <c r="M75"/>
  <c r="O74"/>
  <c r="M74"/>
  <c r="P72"/>
  <c r="M72"/>
  <c r="M71"/>
  <c r="O70"/>
  <c r="M70"/>
  <c r="P68"/>
  <c r="M68"/>
  <c r="M67"/>
  <c r="O66"/>
  <c r="M66"/>
  <c r="O67" s="1"/>
  <c r="P64"/>
  <c r="M64"/>
  <c r="M63"/>
  <c r="O64" s="1"/>
  <c r="O62"/>
  <c r="M62"/>
  <c r="P60"/>
  <c r="M60"/>
  <c r="M59"/>
  <c r="O58"/>
  <c r="M58"/>
  <c r="P56"/>
  <c r="M56"/>
  <c r="M55"/>
  <c r="O54"/>
  <c r="M54"/>
  <c r="P52"/>
  <c r="M52"/>
  <c r="M51"/>
  <c r="O50"/>
  <c r="M50"/>
  <c r="P48"/>
  <c r="M48"/>
  <c r="M47"/>
  <c r="O46"/>
  <c r="M46"/>
  <c r="M42" i="64"/>
  <c r="P228"/>
  <c r="M228"/>
  <c r="M227"/>
  <c r="O226"/>
  <c r="M226"/>
  <c r="O227" s="1"/>
  <c r="P224"/>
  <c r="M224"/>
  <c r="M223"/>
  <c r="O222"/>
  <c r="M222"/>
  <c r="P220"/>
  <c r="M220"/>
  <c r="M219"/>
  <c r="O218"/>
  <c r="M218"/>
  <c r="P216"/>
  <c r="M216"/>
  <c r="M215"/>
  <c r="O214"/>
  <c r="M214"/>
  <c r="P212"/>
  <c r="M212"/>
  <c r="M211"/>
  <c r="O210"/>
  <c r="M210"/>
  <c r="P208"/>
  <c r="M208"/>
  <c r="M207"/>
  <c r="O206"/>
  <c r="M206"/>
  <c r="P204"/>
  <c r="M204"/>
  <c r="M203"/>
  <c r="O204" s="1"/>
  <c r="O202"/>
  <c r="M202"/>
  <c r="P200"/>
  <c r="M200"/>
  <c r="M199"/>
  <c r="O198"/>
  <c r="M198"/>
  <c r="P196"/>
  <c r="M196"/>
  <c r="M195"/>
  <c r="O194"/>
  <c r="M194"/>
  <c r="O195" s="1"/>
  <c r="P192"/>
  <c r="M192"/>
  <c r="M191"/>
  <c r="O190"/>
  <c r="M190"/>
  <c r="P188"/>
  <c r="M188"/>
  <c r="M187"/>
  <c r="O186"/>
  <c r="M186"/>
  <c r="P184"/>
  <c r="M184"/>
  <c r="M183"/>
  <c r="O182"/>
  <c r="M182"/>
  <c r="O183" s="1"/>
  <c r="P180"/>
  <c r="M180"/>
  <c r="M179"/>
  <c r="O178"/>
  <c r="M178"/>
  <c r="O179" s="1"/>
  <c r="P176"/>
  <c r="M176"/>
  <c r="M175"/>
  <c r="O174"/>
  <c r="M174"/>
  <c r="P172"/>
  <c r="M172"/>
  <c r="M171"/>
  <c r="O170"/>
  <c r="M170"/>
  <c r="P168"/>
  <c r="M168"/>
  <c r="M167"/>
  <c r="O166"/>
  <c r="M166"/>
  <c r="O167" s="1"/>
  <c r="M163"/>
  <c r="O162"/>
  <c r="M162"/>
  <c r="P160"/>
  <c r="M160"/>
  <c r="M159"/>
  <c r="O158"/>
  <c r="M158"/>
  <c r="P156"/>
  <c r="M156"/>
  <c r="M155"/>
  <c r="O154"/>
  <c r="M154"/>
  <c r="P152"/>
  <c r="M152"/>
  <c r="M151"/>
  <c r="O150"/>
  <c r="M150"/>
  <c r="O151" s="1"/>
  <c r="P148"/>
  <c r="M148"/>
  <c r="M147"/>
  <c r="O146"/>
  <c r="M146"/>
  <c r="P144"/>
  <c r="M144"/>
  <c r="M143"/>
  <c r="O142"/>
  <c r="M142"/>
  <c r="P140"/>
  <c r="M140"/>
  <c r="M139"/>
  <c r="O138"/>
  <c r="M138"/>
  <c r="P136"/>
  <c r="M136"/>
  <c r="M135"/>
  <c r="O134"/>
  <c r="M134"/>
  <c r="P132"/>
  <c r="M132"/>
  <c r="M131"/>
  <c r="O130"/>
  <c r="M130"/>
  <c r="O131" s="1"/>
  <c r="P128"/>
  <c r="M128"/>
  <c r="M127"/>
  <c r="O126"/>
  <c r="M126"/>
  <c r="P124"/>
  <c r="M124"/>
  <c r="M123"/>
  <c r="O122"/>
  <c r="M122"/>
  <c r="P120"/>
  <c r="M120"/>
  <c r="M119"/>
  <c r="O118"/>
  <c r="M118"/>
  <c r="M116"/>
  <c r="M115"/>
  <c r="O114"/>
  <c r="M114"/>
  <c r="P112"/>
  <c r="M112"/>
  <c r="M111"/>
  <c r="O110"/>
  <c r="M110"/>
  <c r="P108"/>
  <c r="M108"/>
  <c r="M107"/>
  <c r="O106"/>
  <c r="M106"/>
  <c r="P104"/>
  <c r="M104"/>
  <c r="M103"/>
  <c r="O102"/>
  <c r="M102"/>
  <c r="P100"/>
  <c r="M100"/>
  <c r="M99"/>
  <c r="O98"/>
  <c r="M98"/>
  <c r="P96"/>
  <c r="M96"/>
  <c r="M95"/>
  <c r="O94"/>
  <c r="M94"/>
  <c r="P92"/>
  <c r="M92"/>
  <c r="M91"/>
  <c r="O90"/>
  <c r="M90"/>
  <c r="P88"/>
  <c r="M88"/>
  <c r="M87"/>
  <c r="O86"/>
  <c r="M86"/>
  <c r="P84"/>
  <c r="M84"/>
  <c r="M83"/>
  <c r="O82"/>
  <c r="M82"/>
  <c r="P80"/>
  <c r="M80"/>
  <c r="M79"/>
  <c r="O78"/>
  <c r="M78"/>
  <c r="P76"/>
  <c r="M76"/>
  <c r="M75"/>
  <c r="O74"/>
  <c r="M74"/>
  <c r="P72"/>
  <c r="M72"/>
  <c r="M71"/>
  <c r="O70"/>
  <c r="M70"/>
  <c r="P68"/>
  <c r="M68"/>
  <c r="M67"/>
  <c r="O66"/>
  <c r="M66"/>
  <c r="P64"/>
  <c r="M64"/>
  <c r="M63"/>
  <c r="O64" s="1"/>
  <c r="O62"/>
  <c r="M62"/>
  <c r="P60"/>
  <c r="M60"/>
  <c r="M59"/>
  <c r="O58"/>
  <c r="M58"/>
  <c r="O59" s="1"/>
  <c r="P56"/>
  <c r="M56"/>
  <c r="M55"/>
  <c r="O54"/>
  <c r="M54"/>
  <c r="P52"/>
  <c r="M52"/>
  <c r="M51"/>
  <c r="O50"/>
  <c r="M50"/>
  <c r="P48"/>
  <c r="M48"/>
  <c r="M47"/>
  <c r="O46"/>
  <c r="M46"/>
  <c r="P52" i="91"/>
  <c r="M52"/>
  <c r="M51"/>
  <c r="O50"/>
  <c r="M50"/>
  <c r="P48"/>
  <c r="M48"/>
  <c r="M47"/>
  <c r="O46"/>
  <c r="M46"/>
  <c r="P172" i="68"/>
  <c r="M172"/>
  <c r="M171"/>
  <c r="O170"/>
  <c r="M170"/>
  <c r="P168"/>
  <c r="M168"/>
  <c r="M167"/>
  <c r="O166"/>
  <c r="M166"/>
  <c r="P164"/>
  <c r="M164"/>
  <c r="M163"/>
  <c r="O162"/>
  <c r="M162"/>
  <c r="O163" s="1"/>
  <c r="P160"/>
  <c r="M160"/>
  <c r="M159"/>
  <c r="O158"/>
  <c r="M158"/>
  <c r="P156"/>
  <c r="M156"/>
  <c r="M155"/>
  <c r="O154"/>
  <c r="M154"/>
  <c r="P152"/>
  <c r="M152"/>
  <c r="M151"/>
  <c r="O150"/>
  <c r="M150"/>
  <c r="P148"/>
  <c r="M148"/>
  <c r="M147"/>
  <c r="O146"/>
  <c r="M146"/>
  <c r="P144"/>
  <c r="M144"/>
  <c r="M143"/>
  <c r="O142"/>
  <c r="M142"/>
  <c r="P140"/>
  <c r="M140"/>
  <c r="M139"/>
  <c r="O138"/>
  <c r="M138"/>
  <c r="P136"/>
  <c r="M136"/>
  <c r="M135"/>
  <c r="O134"/>
  <c r="M134"/>
  <c r="P132"/>
  <c r="M132"/>
  <c r="M131"/>
  <c r="O130"/>
  <c r="M130"/>
  <c r="P128"/>
  <c r="M128"/>
  <c r="M127"/>
  <c r="O126"/>
  <c r="M126"/>
  <c r="P124"/>
  <c r="M124"/>
  <c r="M123"/>
  <c r="O122"/>
  <c r="M122"/>
  <c r="P120"/>
  <c r="M120"/>
  <c r="M119"/>
  <c r="O118"/>
  <c r="M118"/>
  <c r="P116"/>
  <c r="M116"/>
  <c r="M115"/>
  <c r="O114"/>
  <c r="M114"/>
  <c r="P112"/>
  <c r="M112"/>
  <c r="M111"/>
  <c r="O110"/>
  <c r="M110"/>
  <c r="P108"/>
  <c r="M108"/>
  <c r="M107"/>
  <c r="O106"/>
  <c r="M106"/>
  <c r="P104"/>
  <c r="M104"/>
  <c r="M103"/>
  <c r="O102"/>
  <c r="M102"/>
  <c r="P100"/>
  <c r="M100"/>
  <c r="M99"/>
  <c r="O98"/>
  <c r="M98"/>
  <c r="P96"/>
  <c r="M96"/>
  <c r="M95"/>
  <c r="O94"/>
  <c r="M94"/>
  <c r="P92"/>
  <c r="M92"/>
  <c r="M91"/>
  <c r="O90"/>
  <c r="M90"/>
  <c r="P88"/>
  <c r="M88"/>
  <c r="M87"/>
  <c r="O86"/>
  <c r="M86"/>
  <c r="P84"/>
  <c r="M84"/>
  <c r="M83"/>
  <c r="O82"/>
  <c r="M82"/>
  <c r="P80"/>
  <c r="M80"/>
  <c r="M79"/>
  <c r="O78"/>
  <c r="M78"/>
  <c r="P76"/>
  <c r="M76"/>
  <c r="M75"/>
  <c r="O74"/>
  <c r="M74"/>
  <c r="P72"/>
  <c r="M72"/>
  <c r="M71"/>
  <c r="O70"/>
  <c r="M70"/>
  <c r="P68"/>
  <c r="M68"/>
  <c r="M67"/>
  <c r="O66"/>
  <c r="M66"/>
  <c r="P64"/>
  <c r="M64"/>
  <c r="M63"/>
  <c r="O62"/>
  <c r="M62"/>
  <c r="P60"/>
  <c r="M60"/>
  <c r="M59"/>
  <c r="O58"/>
  <c r="M58"/>
  <c r="O59" s="1"/>
  <c r="P56"/>
  <c r="M56"/>
  <c r="M55"/>
  <c r="O54"/>
  <c r="M54"/>
  <c r="P52"/>
  <c r="M52"/>
  <c r="M51"/>
  <c r="O50"/>
  <c r="M50"/>
  <c r="P48"/>
  <c r="M48"/>
  <c r="M47"/>
  <c r="O46"/>
  <c r="M46"/>
  <c r="O47" s="1"/>
  <c r="P60" i="67"/>
  <c r="M60"/>
  <c r="M59"/>
  <c r="O58"/>
  <c r="M58"/>
  <c r="P56"/>
  <c r="M56"/>
  <c r="M55"/>
  <c r="O54"/>
  <c r="M54"/>
  <c r="P52"/>
  <c r="M52"/>
  <c r="M51"/>
  <c r="O50"/>
  <c r="M50"/>
  <c r="O51" s="1"/>
  <c r="P48"/>
  <c r="M48"/>
  <c r="M47"/>
  <c r="O46"/>
  <c r="M46"/>
  <c r="P104" i="71"/>
  <c r="M104"/>
  <c r="M103"/>
  <c r="O102"/>
  <c r="M102"/>
  <c r="P100"/>
  <c r="M100"/>
  <c r="M99"/>
  <c r="O98"/>
  <c r="M98"/>
  <c r="O99" s="1"/>
  <c r="P96"/>
  <c r="M96"/>
  <c r="M95"/>
  <c r="O94"/>
  <c r="M94"/>
  <c r="P92"/>
  <c r="M92"/>
  <c r="M91"/>
  <c r="O90"/>
  <c r="M90"/>
  <c r="P88"/>
  <c r="M88"/>
  <c r="N88" s="1"/>
  <c r="M87"/>
  <c r="O86"/>
  <c r="M86"/>
  <c r="P84"/>
  <c r="M84"/>
  <c r="M83"/>
  <c r="O82"/>
  <c r="M82"/>
  <c r="P80"/>
  <c r="M80"/>
  <c r="M79"/>
  <c r="O78"/>
  <c r="M78"/>
  <c r="P76"/>
  <c r="M76"/>
  <c r="M75"/>
  <c r="O74"/>
  <c r="M74"/>
  <c r="P72"/>
  <c r="M72"/>
  <c r="M71"/>
  <c r="O70"/>
  <c r="M70"/>
  <c r="P68"/>
  <c r="M68"/>
  <c r="O68" s="1"/>
  <c r="M67"/>
  <c r="O66"/>
  <c r="M66"/>
  <c r="O67" s="1"/>
  <c r="P64"/>
  <c r="M64"/>
  <c r="M63"/>
  <c r="O62"/>
  <c r="M62"/>
  <c r="P60"/>
  <c r="M60"/>
  <c r="M59"/>
  <c r="O58"/>
  <c r="M58"/>
  <c r="P56"/>
  <c r="M56"/>
  <c r="M55"/>
  <c r="O54"/>
  <c r="M54"/>
  <c r="P52"/>
  <c r="M52"/>
  <c r="M51"/>
  <c r="O50"/>
  <c r="M50"/>
  <c r="O51" s="1"/>
  <c r="P48"/>
  <c r="M48"/>
  <c r="M47"/>
  <c r="O46"/>
  <c r="M46"/>
  <c r="O92" i="68" l="1"/>
  <c r="N172"/>
  <c r="N160"/>
  <c r="O156"/>
  <c r="O148"/>
  <c r="O144"/>
  <c r="N140"/>
  <c r="O132"/>
  <c r="O128"/>
  <c r="O112"/>
  <c r="O116"/>
  <c r="N108"/>
  <c r="O104"/>
  <c r="N96"/>
  <c r="N84"/>
  <c r="O80"/>
  <c r="O76"/>
  <c r="O72"/>
  <c r="O68"/>
  <c r="O60"/>
  <c r="O48"/>
  <c r="O120" i="64"/>
  <c r="O60"/>
  <c r="O52"/>
  <c r="N220"/>
  <c r="O208"/>
  <c r="O200"/>
  <c r="O196"/>
  <c r="O160"/>
  <c r="O156"/>
  <c r="O144"/>
  <c r="O140"/>
  <c r="O136"/>
  <c r="O132"/>
  <c r="O128"/>
  <c r="O124"/>
  <c r="O112"/>
  <c r="O108"/>
  <c r="O104"/>
  <c r="O100"/>
  <c r="O96"/>
  <c r="O92"/>
  <c r="O88"/>
  <c r="O84"/>
  <c r="O76"/>
  <c r="O72"/>
  <c r="O68"/>
  <c r="O56"/>
  <c r="O48"/>
  <c r="O120" i="63"/>
  <c r="N196"/>
  <c r="O188"/>
  <c r="N184"/>
  <c r="N180"/>
  <c r="O168"/>
  <c r="O164"/>
  <c r="O160"/>
  <c r="O156"/>
  <c r="N148"/>
  <c r="O132"/>
  <c r="O128"/>
  <c r="O124"/>
  <c r="N100"/>
  <c r="O84"/>
  <c r="O76"/>
  <c r="O72"/>
  <c r="O68"/>
  <c r="O60"/>
  <c r="O56"/>
  <c r="O52"/>
  <c r="O48"/>
  <c r="O147" i="66"/>
  <c r="O115"/>
  <c r="O140"/>
  <c r="O91"/>
  <c r="O108"/>
  <c r="N148"/>
  <c r="O136"/>
  <c r="O132"/>
  <c r="O116"/>
  <c r="O112"/>
  <c r="O100"/>
  <c r="O96"/>
  <c r="O84"/>
  <c r="O72"/>
  <c r="O68"/>
  <c r="O56"/>
  <c r="O52"/>
  <c r="O48"/>
  <c r="O52" i="67"/>
  <c r="O48"/>
  <c r="O96" i="71"/>
  <c r="O72"/>
  <c r="O104"/>
  <c r="O100"/>
  <c r="O92"/>
  <c r="O88"/>
  <c r="O84"/>
  <c r="O76"/>
  <c r="N64"/>
  <c r="N60"/>
  <c r="O52"/>
  <c r="O48"/>
  <c r="O192" i="64"/>
  <c r="N144" i="66"/>
  <c r="O123"/>
  <c r="O99"/>
  <c r="O143"/>
  <c r="O139"/>
  <c r="N140"/>
  <c r="O135"/>
  <c r="N136"/>
  <c r="O131"/>
  <c r="N132"/>
  <c r="O127"/>
  <c r="N128"/>
  <c r="N124"/>
  <c r="O119"/>
  <c r="N120"/>
  <c r="N116"/>
  <c r="O111"/>
  <c r="N112"/>
  <c r="O107"/>
  <c r="N108"/>
  <c r="O103"/>
  <c r="N104"/>
  <c r="N100"/>
  <c r="O95"/>
  <c r="N96"/>
  <c r="N92"/>
  <c r="O87"/>
  <c r="N88"/>
  <c r="N68"/>
  <c r="N60"/>
  <c r="O83"/>
  <c r="N84"/>
  <c r="O79"/>
  <c r="N80"/>
  <c r="O75"/>
  <c r="N76"/>
  <c r="O71"/>
  <c r="N72"/>
  <c r="O63"/>
  <c r="N64"/>
  <c r="O59"/>
  <c r="N56"/>
  <c r="O55"/>
  <c r="O51"/>
  <c r="N52"/>
  <c r="O47"/>
  <c r="N48"/>
  <c r="O144"/>
  <c r="O148"/>
  <c r="O120"/>
  <c r="O124"/>
  <c r="O128"/>
  <c r="O104"/>
  <c r="O88"/>
  <c r="O92"/>
  <c r="O76"/>
  <c r="O80"/>
  <c r="O67"/>
  <c r="O60"/>
  <c r="O64"/>
  <c r="N160" i="63"/>
  <c r="O195"/>
  <c r="O191"/>
  <c r="N192"/>
  <c r="N188"/>
  <c r="O183"/>
  <c r="O179"/>
  <c r="O175"/>
  <c r="N176"/>
  <c r="N172"/>
  <c r="N168"/>
  <c r="O163"/>
  <c r="N164"/>
  <c r="N156"/>
  <c r="O151"/>
  <c r="N152"/>
  <c r="O147"/>
  <c r="O143"/>
  <c r="N144"/>
  <c r="N140"/>
  <c r="O135"/>
  <c r="N136"/>
  <c r="O131"/>
  <c r="N132"/>
  <c r="O119"/>
  <c r="N120"/>
  <c r="N116"/>
  <c r="N128"/>
  <c r="O123"/>
  <c r="N124"/>
  <c r="O115"/>
  <c r="O91"/>
  <c r="O87"/>
  <c r="N88"/>
  <c r="O111"/>
  <c r="N112"/>
  <c r="N108"/>
  <c r="O103"/>
  <c r="N104"/>
  <c r="O99"/>
  <c r="O95"/>
  <c r="N96"/>
  <c r="N92"/>
  <c r="N84"/>
  <c r="O79"/>
  <c r="N80"/>
  <c r="O75"/>
  <c r="N76"/>
  <c r="O59"/>
  <c r="O51"/>
  <c r="O71"/>
  <c r="N72"/>
  <c r="N68"/>
  <c r="O63"/>
  <c r="N64"/>
  <c r="N60"/>
  <c r="O55"/>
  <c r="N56"/>
  <c r="N52"/>
  <c r="O47"/>
  <c r="N48"/>
  <c r="O196"/>
  <c r="O192"/>
  <c r="O167"/>
  <c r="O172"/>
  <c r="O176"/>
  <c r="O180"/>
  <c r="O184"/>
  <c r="O136"/>
  <c r="O140"/>
  <c r="O144"/>
  <c r="O148"/>
  <c r="O152"/>
  <c r="O83"/>
  <c r="O88"/>
  <c r="O92"/>
  <c r="O96"/>
  <c r="O100"/>
  <c r="O104"/>
  <c r="O108"/>
  <c r="O112"/>
  <c r="O116"/>
  <c r="O80"/>
  <c r="O203" i="64"/>
  <c r="N180"/>
  <c r="N176"/>
  <c r="N228"/>
  <c r="O223"/>
  <c r="N224"/>
  <c r="O219"/>
  <c r="O215"/>
  <c r="N216"/>
  <c r="O211"/>
  <c r="N212"/>
  <c r="O207"/>
  <c r="N208"/>
  <c r="N204"/>
  <c r="O199"/>
  <c r="N200"/>
  <c r="N196"/>
  <c r="O191"/>
  <c r="N192"/>
  <c r="O187"/>
  <c r="N188"/>
  <c r="N184"/>
  <c r="O175"/>
  <c r="N168"/>
  <c r="O171"/>
  <c r="N172"/>
  <c r="O163"/>
  <c r="N164"/>
  <c r="N160"/>
  <c r="N156"/>
  <c r="N152"/>
  <c r="O147"/>
  <c r="N148"/>
  <c r="O139"/>
  <c r="O143"/>
  <c r="N144"/>
  <c r="N140"/>
  <c r="O135"/>
  <c r="N136"/>
  <c r="O123"/>
  <c r="O119"/>
  <c r="N120"/>
  <c r="O115"/>
  <c r="N132"/>
  <c r="O127"/>
  <c r="N128"/>
  <c r="N124"/>
  <c r="N116"/>
  <c r="O111"/>
  <c r="N112"/>
  <c r="O107"/>
  <c r="N108"/>
  <c r="O103"/>
  <c r="N104"/>
  <c r="O99"/>
  <c r="N100"/>
  <c r="O91"/>
  <c r="O71"/>
  <c r="O63"/>
  <c r="N64"/>
  <c r="O95"/>
  <c r="N96"/>
  <c r="N92"/>
  <c r="O87"/>
  <c r="N88"/>
  <c r="O83"/>
  <c r="N84"/>
  <c r="O79"/>
  <c r="N80"/>
  <c r="O75"/>
  <c r="N76"/>
  <c r="N72"/>
  <c r="O67"/>
  <c r="N68"/>
  <c r="N60"/>
  <c r="O51"/>
  <c r="N52"/>
  <c r="O55"/>
  <c r="N56"/>
  <c r="O47"/>
  <c r="N48"/>
  <c r="O228"/>
  <c r="O212"/>
  <c r="O216"/>
  <c r="O220"/>
  <c r="O224"/>
  <c r="O155"/>
  <c r="O159"/>
  <c r="O164"/>
  <c r="O168"/>
  <c r="O172"/>
  <c r="O176"/>
  <c r="O180"/>
  <c r="O184"/>
  <c r="O188"/>
  <c r="O148"/>
  <c r="O152"/>
  <c r="O116"/>
  <c r="O80"/>
  <c r="O52" i="91"/>
  <c r="O51"/>
  <c r="N52"/>
  <c r="O47"/>
  <c r="N48"/>
  <c r="O48"/>
  <c r="O171" i="68"/>
  <c r="O167"/>
  <c r="N168"/>
  <c r="N164"/>
  <c r="O159"/>
  <c r="O155"/>
  <c r="N156"/>
  <c r="O151"/>
  <c r="N152"/>
  <c r="N148"/>
  <c r="N136"/>
  <c r="N144"/>
  <c r="O139"/>
  <c r="O135"/>
  <c r="O123"/>
  <c r="N120"/>
  <c r="O131"/>
  <c r="N132"/>
  <c r="N128"/>
  <c r="O127"/>
  <c r="N124"/>
  <c r="O119"/>
  <c r="O115"/>
  <c r="N116"/>
  <c r="O111"/>
  <c r="N112"/>
  <c r="O103"/>
  <c r="N104"/>
  <c r="O107"/>
  <c r="O99"/>
  <c r="N100"/>
  <c r="O95"/>
  <c r="O91"/>
  <c r="N92"/>
  <c r="O75"/>
  <c r="O87"/>
  <c r="N88"/>
  <c r="O83"/>
  <c r="O79"/>
  <c r="O71"/>
  <c r="N72"/>
  <c r="O67"/>
  <c r="O63"/>
  <c r="N64"/>
  <c r="O55"/>
  <c r="N56"/>
  <c r="O51"/>
  <c r="N52"/>
  <c r="N48"/>
  <c r="O172"/>
  <c r="O168"/>
  <c r="O164"/>
  <c r="O160"/>
  <c r="O152"/>
  <c r="O147"/>
  <c r="O143"/>
  <c r="O140"/>
  <c r="O136"/>
  <c r="O124"/>
  <c r="O120"/>
  <c r="O108"/>
  <c r="O100"/>
  <c r="O96"/>
  <c r="O88"/>
  <c r="O84"/>
  <c r="N80"/>
  <c r="N76"/>
  <c r="N68"/>
  <c r="O64"/>
  <c r="N60"/>
  <c r="O56"/>
  <c r="O52"/>
  <c r="N60" i="67"/>
  <c r="O59"/>
  <c r="O55"/>
  <c r="N56"/>
  <c r="N52"/>
  <c r="O47"/>
  <c r="N48"/>
  <c r="O60"/>
  <c r="O56"/>
  <c r="N104" i="71"/>
  <c r="O103"/>
  <c r="O95"/>
  <c r="N96"/>
  <c r="O91"/>
  <c r="N92"/>
  <c r="O87"/>
  <c r="O83"/>
  <c r="N84"/>
  <c r="O79"/>
  <c r="N80"/>
  <c r="O75"/>
  <c r="O71"/>
  <c r="N68"/>
  <c r="O63"/>
  <c r="O59"/>
  <c r="O55"/>
  <c r="N56"/>
  <c r="N52"/>
  <c r="O47"/>
  <c r="N100"/>
  <c r="O80"/>
  <c r="N76"/>
  <c r="N72"/>
  <c r="O64"/>
  <c r="O60"/>
  <c r="O56"/>
  <c r="N48"/>
  <c r="P53" i="83" l="1"/>
  <c r="M53"/>
  <c r="M52"/>
  <c r="O51"/>
  <c r="M51"/>
  <c r="P49"/>
  <c r="M49"/>
  <c r="M48"/>
  <c r="O47"/>
  <c r="M47"/>
  <c r="P64" i="69"/>
  <c r="M64"/>
  <c r="M63"/>
  <c r="O62"/>
  <c r="M62"/>
  <c r="P60"/>
  <c r="M60"/>
  <c r="M59"/>
  <c r="O58"/>
  <c r="M58"/>
  <c r="P56"/>
  <c r="M56"/>
  <c r="M55"/>
  <c r="O54"/>
  <c r="M54"/>
  <c r="P52"/>
  <c r="M52"/>
  <c r="M51"/>
  <c r="O50"/>
  <c r="M50"/>
  <c r="P48"/>
  <c r="M48"/>
  <c r="M47"/>
  <c r="O46"/>
  <c r="M46"/>
  <c r="P68" i="87"/>
  <c r="M68"/>
  <c r="M67"/>
  <c r="O66"/>
  <c r="M66"/>
  <c r="P64"/>
  <c r="M64"/>
  <c r="M63"/>
  <c r="O62"/>
  <c r="M62"/>
  <c r="O63" s="1"/>
  <c r="P60"/>
  <c r="M60"/>
  <c r="M59"/>
  <c r="O58"/>
  <c r="M58"/>
  <c r="P56"/>
  <c r="M56"/>
  <c r="M55"/>
  <c r="O54"/>
  <c r="M54"/>
  <c r="P52"/>
  <c r="M52"/>
  <c r="M51"/>
  <c r="O52" s="1"/>
  <c r="O50"/>
  <c r="M50"/>
  <c r="P48"/>
  <c r="M48"/>
  <c r="M47"/>
  <c r="O46"/>
  <c r="M46"/>
  <c r="I2" i="98"/>
  <c r="I2" i="97"/>
  <c r="I2" i="93"/>
  <c r="I2" i="92"/>
  <c r="I2" i="91"/>
  <c r="I2" i="90"/>
  <c r="I2" i="89"/>
  <c r="I2" i="88"/>
  <c r="I2" i="87"/>
  <c r="I2" i="85"/>
  <c r="I2" i="83"/>
  <c r="I2" i="82"/>
  <c r="I2" i="80"/>
  <c r="I2" i="77"/>
  <c r="I2" i="76"/>
  <c r="I2" i="75"/>
  <c r="I2" i="74"/>
  <c r="I2" i="73"/>
  <c r="I2" i="72"/>
  <c r="I2" i="71"/>
  <c r="I2" i="70"/>
  <c r="I2" i="69"/>
  <c r="I2" i="68"/>
  <c r="I2" i="67"/>
  <c r="I2" i="66"/>
  <c r="I2" i="65"/>
  <c r="I2" i="64"/>
  <c r="I2" i="63"/>
  <c r="I2" i="62"/>
  <c r="P12" i="98"/>
  <c r="M12"/>
  <c r="M11"/>
  <c r="O10"/>
  <c r="M10"/>
  <c r="B6"/>
  <c r="H5"/>
  <c r="B5"/>
  <c r="B4"/>
  <c r="P12" i="97"/>
  <c r="M12"/>
  <c r="M11"/>
  <c r="O10"/>
  <c r="M10"/>
  <c r="B6"/>
  <c r="H5"/>
  <c r="B5"/>
  <c r="B4"/>
  <c r="P12" i="93"/>
  <c r="M12"/>
  <c r="M11"/>
  <c r="O10"/>
  <c r="M10"/>
  <c r="B6"/>
  <c r="H5"/>
  <c r="B5"/>
  <c r="B4"/>
  <c r="P20" i="92"/>
  <c r="M20"/>
  <c r="M19"/>
  <c r="O18"/>
  <c r="M18"/>
  <c r="P16"/>
  <c r="M16"/>
  <c r="M15"/>
  <c r="O14"/>
  <c r="M14"/>
  <c r="P12"/>
  <c r="M12"/>
  <c r="M11"/>
  <c r="O10"/>
  <c r="M10"/>
  <c r="B6"/>
  <c r="H5"/>
  <c r="B5"/>
  <c r="B4"/>
  <c r="P44" i="91"/>
  <c r="M44"/>
  <c r="M43"/>
  <c r="O42"/>
  <c r="M42"/>
  <c r="P40"/>
  <c r="M40"/>
  <c r="M39"/>
  <c r="O38"/>
  <c r="M38"/>
  <c r="P36"/>
  <c r="M36"/>
  <c r="M35"/>
  <c r="O34"/>
  <c r="M34"/>
  <c r="P32"/>
  <c r="M32"/>
  <c r="M31"/>
  <c r="O30"/>
  <c r="M30"/>
  <c r="P28"/>
  <c r="M28"/>
  <c r="M27"/>
  <c r="O26"/>
  <c r="M26"/>
  <c r="P24"/>
  <c r="M24"/>
  <c r="M23"/>
  <c r="O22"/>
  <c r="M22"/>
  <c r="P20"/>
  <c r="M20"/>
  <c r="M19"/>
  <c r="O18"/>
  <c r="M18"/>
  <c r="P16"/>
  <c r="M16"/>
  <c r="M15"/>
  <c r="O14"/>
  <c r="M14"/>
  <c r="P12"/>
  <c r="M12"/>
  <c r="M11"/>
  <c r="O10"/>
  <c r="M10"/>
  <c r="B6"/>
  <c r="H5"/>
  <c r="B5"/>
  <c r="B4"/>
  <c r="P16" i="90"/>
  <c r="M16"/>
  <c r="M15"/>
  <c r="O14"/>
  <c r="M14"/>
  <c r="P12"/>
  <c r="M12"/>
  <c r="M11"/>
  <c r="O10"/>
  <c r="M10"/>
  <c r="B6"/>
  <c r="H5"/>
  <c r="B5"/>
  <c r="B4"/>
  <c r="P12" i="89"/>
  <c r="M12"/>
  <c r="M11"/>
  <c r="O10"/>
  <c r="M10"/>
  <c r="B6"/>
  <c r="H5"/>
  <c r="B5"/>
  <c r="B4"/>
  <c r="P16" i="88"/>
  <c r="M16"/>
  <c r="M15"/>
  <c r="O14"/>
  <c r="M14"/>
  <c r="P12"/>
  <c r="M12"/>
  <c r="M11"/>
  <c r="O10"/>
  <c r="M10"/>
  <c r="B6"/>
  <c r="H5"/>
  <c r="B5"/>
  <c r="B4"/>
  <c r="P44" i="87"/>
  <c r="M44"/>
  <c r="M43"/>
  <c r="O42"/>
  <c r="M42"/>
  <c r="P40"/>
  <c r="M40"/>
  <c r="M39"/>
  <c r="O38"/>
  <c r="M38"/>
  <c r="P36"/>
  <c r="M36"/>
  <c r="M35"/>
  <c r="O34"/>
  <c r="M34"/>
  <c r="P32"/>
  <c r="M32"/>
  <c r="M31"/>
  <c r="O30"/>
  <c r="M30"/>
  <c r="P28"/>
  <c r="M28"/>
  <c r="M27"/>
  <c r="O26"/>
  <c r="M26"/>
  <c r="P24"/>
  <c r="M24"/>
  <c r="M23"/>
  <c r="O22"/>
  <c r="M22"/>
  <c r="P20"/>
  <c r="M20"/>
  <c r="M19"/>
  <c r="O18"/>
  <c r="M18"/>
  <c r="P16"/>
  <c r="M16"/>
  <c r="M15"/>
  <c r="O14"/>
  <c r="M14"/>
  <c r="P12"/>
  <c r="M12"/>
  <c r="M11"/>
  <c r="O10"/>
  <c r="M10"/>
  <c r="B6"/>
  <c r="H5"/>
  <c r="B5"/>
  <c r="B4"/>
  <c r="P16" i="85"/>
  <c r="M16"/>
  <c r="M15"/>
  <c r="O14"/>
  <c r="M14"/>
  <c r="P12"/>
  <c r="M12"/>
  <c r="M11"/>
  <c r="O10"/>
  <c r="M10"/>
  <c r="B6"/>
  <c r="H5"/>
  <c r="B5"/>
  <c r="B4"/>
  <c r="P44" i="83"/>
  <c r="M44"/>
  <c r="M43"/>
  <c r="O42"/>
  <c r="M42"/>
  <c r="P40"/>
  <c r="M40"/>
  <c r="M39"/>
  <c r="O38"/>
  <c r="M38"/>
  <c r="P36"/>
  <c r="M36"/>
  <c r="M35"/>
  <c r="O34"/>
  <c r="M34"/>
  <c r="P32"/>
  <c r="M32"/>
  <c r="M31"/>
  <c r="O30"/>
  <c r="M30"/>
  <c r="P28"/>
  <c r="M28"/>
  <c r="M27"/>
  <c r="O26"/>
  <c r="M26"/>
  <c r="P24"/>
  <c r="M24"/>
  <c r="M23"/>
  <c r="O22"/>
  <c r="M22"/>
  <c r="P20"/>
  <c r="M20"/>
  <c r="M19"/>
  <c r="O18"/>
  <c r="M18"/>
  <c r="P16"/>
  <c r="M16"/>
  <c r="M15"/>
  <c r="O14"/>
  <c r="M14"/>
  <c r="P12"/>
  <c r="M12"/>
  <c r="M11"/>
  <c r="O10"/>
  <c r="M10"/>
  <c r="B6"/>
  <c r="H5"/>
  <c r="B5"/>
  <c r="B4"/>
  <c r="P20" i="82"/>
  <c r="M20"/>
  <c r="M19"/>
  <c r="O18"/>
  <c r="M18"/>
  <c r="P16"/>
  <c r="M16"/>
  <c r="M15"/>
  <c r="O14"/>
  <c r="M14"/>
  <c r="P12"/>
  <c r="M12"/>
  <c r="M11"/>
  <c r="O10"/>
  <c r="M10"/>
  <c r="B6"/>
  <c r="H5"/>
  <c r="B5"/>
  <c r="B4"/>
  <c r="P20" i="80"/>
  <c r="M20"/>
  <c r="M19"/>
  <c r="O18"/>
  <c r="M18"/>
  <c r="P16"/>
  <c r="M16"/>
  <c r="M15"/>
  <c r="O14"/>
  <c r="M14"/>
  <c r="P12"/>
  <c r="M12"/>
  <c r="M11"/>
  <c r="O10"/>
  <c r="M10"/>
  <c r="B6"/>
  <c r="H5"/>
  <c r="B5"/>
  <c r="B4"/>
  <c r="P20" i="77"/>
  <c r="M20"/>
  <c r="M19"/>
  <c r="O18"/>
  <c r="M18"/>
  <c r="P16"/>
  <c r="M16"/>
  <c r="M15"/>
  <c r="O14"/>
  <c r="M14"/>
  <c r="P12"/>
  <c r="M12"/>
  <c r="M11"/>
  <c r="O10"/>
  <c r="M10"/>
  <c r="B6"/>
  <c r="H5"/>
  <c r="B5"/>
  <c r="B4"/>
  <c r="P20" i="76"/>
  <c r="M20"/>
  <c r="M19"/>
  <c r="O18"/>
  <c r="M18"/>
  <c r="P16"/>
  <c r="M16"/>
  <c r="M15"/>
  <c r="O14"/>
  <c r="M14"/>
  <c r="P12"/>
  <c r="M12"/>
  <c r="M11"/>
  <c r="O10"/>
  <c r="M10"/>
  <c r="B6"/>
  <c r="H5"/>
  <c r="B5"/>
  <c r="B4"/>
  <c r="P16" i="75"/>
  <c r="M16"/>
  <c r="M15"/>
  <c r="O14"/>
  <c r="M14"/>
  <c r="P12"/>
  <c r="M12"/>
  <c r="M11"/>
  <c r="O10"/>
  <c r="M10"/>
  <c r="B6"/>
  <c r="H5"/>
  <c r="B5"/>
  <c r="B4"/>
  <c r="P44" i="74"/>
  <c r="M44"/>
  <c r="M43"/>
  <c r="O42"/>
  <c r="M42"/>
  <c r="P40"/>
  <c r="M40"/>
  <c r="M39"/>
  <c r="O38"/>
  <c r="M38"/>
  <c r="P36"/>
  <c r="M36"/>
  <c r="M35"/>
  <c r="O34"/>
  <c r="M34"/>
  <c r="P32"/>
  <c r="M32"/>
  <c r="M31"/>
  <c r="O30"/>
  <c r="M30"/>
  <c r="P28"/>
  <c r="M28"/>
  <c r="M27"/>
  <c r="O26"/>
  <c r="M26"/>
  <c r="P24"/>
  <c r="M24"/>
  <c r="M23"/>
  <c r="O22"/>
  <c r="M22"/>
  <c r="P20"/>
  <c r="M20"/>
  <c r="M19"/>
  <c r="O18"/>
  <c r="M18"/>
  <c r="P16"/>
  <c r="M16"/>
  <c r="M15"/>
  <c r="O14"/>
  <c r="M14"/>
  <c r="P12"/>
  <c r="M12"/>
  <c r="M11"/>
  <c r="O10"/>
  <c r="M10"/>
  <c r="B6"/>
  <c r="H5"/>
  <c r="B5"/>
  <c r="B4"/>
  <c r="P36" i="73"/>
  <c r="M36"/>
  <c r="M35"/>
  <c r="O34"/>
  <c r="M34"/>
  <c r="P32"/>
  <c r="M32"/>
  <c r="M31"/>
  <c r="O30"/>
  <c r="M30"/>
  <c r="P28"/>
  <c r="M28"/>
  <c r="M27"/>
  <c r="O26"/>
  <c r="M26"/>
  <c r="P24"/>
  <c r="M24"/>
  <c r="M23"/>
  <c r="O22"/>
  <c r="M22"/>
  <c r="P20"/>
  <c r="M20"/>
  <c r="M19"/>
  <c r="O18"/>
  <c r="M18"/>
  <c r="P16"/>
  <c r="M16"/>
  <c r="M15"/>
  <c r="O14"/>
  <c r="M14"/>
  <c r="P12"/>
  <c r="M12"/>
  <c r="M11"/>
  <c r="O10"/>
  <c r="M10"/>
  <c r="B6"/>
  <c r="H5"/>
  <c r="B5"/>
  <c r="B4"/>
  <c r="P20" i="72"/>
  <c r="M20"/>
  <c r="M19"/>
  <c r="O18"/>
  <c r="M18"/>
  <c r="P16"/>
  <c r="M16"/>
  <c r="M15"/>
  <c r="O14"/>
  <c r="M14"/>
  <c r="P12"/>
  <c r="M12"/>
  <c r="M11"/>
  <c r="O10"/>
  <c r="M10"/>
  <c r="B6"/>
  <c r="H5"/>
  <c r="B5"/>
  <c r="B4"/>
  <c r="P44" i="71"/>
  <c r="M44"/>
  <c r="M43"/>
  <c r="O42"/>
  <c r="M42"/>
  <c r="P40"/>
  <c r="M40"/>
  <c r="M39"/>
  <c r="O38"/>
  <c r="M38"/>
  <c r="P36"/>
  <c r="M36"/>
  <c r="M35"/>
  <c r="O34"/>
  <c r="M34"/>
  <c r="P32"/>
  <c r="M32"/>
  <c r="M31"/>
  <c r="O30"/>
  <c r="M30"/>
  <c r="P28"/>
  <c r="M28"/>
  <c r="M27"/>
  <c r="O26"/>
  <c r="M26"/>
  <c r="P24"/>
  <c r="M24"/>
  <c r="M23"/>
  <c r="O22"/>
  <c r="M22"/>
  <c r="P20"/>
  <c r="M20"/>
  <c r="M19"/>
  <c r="O18"/>
  <c r="M18"/>
  <c r="P16"/>
  <c r="M16"/>
  <c r="M15"/>
  <c r="O14"/>
  <c r="M14"/>
  <c r="P12"/>
  <c r="M12"/>
  <c r="M11"/>
  <c r="O10"/>
  <c r="M10"/>
  <c r="B6"/>
  <c r="H5"/>
  <c r="B5"/>
  <c r="B4"/>
  <c r="P32" i="70"/>
  <c r="M32"/>
  <c r="M31"/>
  <c r="O30"/>
  <c r="M30"/>
  <c r="P28"/>
  <c r="M28"/>
  <c r="M27"/>
  <c r="O26"/>
  <c r="M26"/>
  <c r="P24"/>
  <c r="M24"/>
  <c r="M23"/>
  <c r="O22"/>
  <c r="M22"/>
  <c r="P20"/>
  <c r="M20"/>
  <c r="M19"/>
  <c r="O18"/>
  <c r="M18"/>
  <c r="P16"/>
  <c r="M16"/>
  <c r="M15"/>
  <c r="O14"/>
  <c r="M14"/>
  <c r="P12"/>
  <c r="M12"/>
  <c r="M11"/>
  <c r="O10"/>
  <c r="M10"/>
  <c r="B6"/>
  <c r="H5"/>
  <c r="B5"/>
  <c r="B4"/>
  <c r="P44" i="69"/>
  <c r="M44"/>
  <c r="M43"/>
  <c r="O42"/>
  <c r="M42"/>
  <c r="P40"/>
  <c r="M40"/>
  <c r="M39"/>
  <c r="O38"/>
  <c r="M38"/>
  <c r="P36"/>
  <c r="M36"/>
  <c r="M35"/>
  <c r="O34"/>
  <c r="M34"/>
  <c r="P32"/>
  <c r="M32"/>
  <c r="M31"/>
  <c r="O30"/>
  <c r="M30"/>
  <c r="P28"/>
  <c r="M28"/>
  <c r="M27"/>
  <c r="O26"/>
  <c r="M26"/>
  <c r="P24"/>
  <c r="M24"/>
  <c r="M23"/>
  <c r="O22"/>
  <c r="M22"/>
  <c r="P20"/>
  <c r="M20"/>
  <c r="M19"/>
  <c r="O18"/>
  <c r="M18"/>
  <c r="P16"/>
  <c r="M16"/>
  <c r="M15"/>
  <c r="O14"/>
  <c r="M14"/>
  <c r="P12"/>
  <c r="M12"/>
  <c r="M11"/>
  <c r="O10"/>
  <c r="M10"/>
  <c r="B6"/>
  <c r="H5"/>
  <c r="B5"/>
  <c r="B4"/>
  <c r="P44" i="68"/>
  <c r="M44"/>
  <c r="M43"/>
  <c r="O42"/>
  <c r="M42"/>
  <c r="P40"/>
  <c r="M40"/>
  <c r="M39"/>
  <c r="O38"/>
  <c r="M38"/>
  <c r="P36"/>
  <c r="M36"/>
  <c r="M35"/>
  <c r="O34"/>
  <c r="M34"/>
  <c r="P32"/>
  <c r="M32"/>
  <c r="M31"/>
  <c r="O30"/>
  <c r="M30"/>
  <c r="P28"/>
  <c r="M28"/>
  <c r="M27"/>
  <c r="O26"/>
  <c r="M26"/>
  <c r="P24"/>
  <c r="M24"/>
  <c r="M23"/>
  <c r="O22"/>
  <c r="M22"/>
  <c r="P20"/>
  <c r="M20"/>
  <c r="M19"/>
  <c r="O18"/>
  <c r="M18"/>
  <c r="P16"/>
  <c r="M16"/>
  <c r="M15"/>
  <c r="O14"/>
  <c r="M14"/>
  <c r="P12"/>
  <c r="M12"/>
  <c r="M11"/>
  <c r="O10"/>
  <c r="M10"/>
  <c r="B6"/>
  <c r="H5"/>
  <c r="B5"/>
  <c r="B4"/>
  <c r="P44" i="67"/>
  <c r="M44"/>
  <c r="M43"/>
  <c r="O42"/>
  <c r="M42"/>
  <c r="P40"/>
  <c r="M40"/>
  <c r="M39"/>
  <c r="O38"/>
  <c r="M38"/>
  <c r="P36"/>
  <c r="M36"/>
  <c r="M35"/>
  <c r="O34"/>
  <c r="M34"/>
  <c r="P32"/>
  <c r="M32"/>
  <c r="M31"/>
  <c r="O30"/>
  <c r="M30"/>
  <c r="P28"/>
  <c r="M28"/>
  <c r="M27"/>
  <c r="O26"/>
  <c r="M26"/>
  <c r="P24"/>
  <c r="M24"/>
  <c r="M23"/>
  <c r="O22"/>
  <c r="M22"/>
  <c r="P20"/>
  <c r="M20"/>
  <c r="M19"/>
  <c r="O18"/>
  <c r="M18"/>
  <c r="P16"/>
  <c r="M16"/>
  <c r="M15"/>
  <c r="O14"/>
  <c r="M14"/>
  <c r="P12"/>
  <c r="M12"/>
  <c r="M11"/>
  <c r="O10"/>
  <c r="M10"/>
  <c r="B6"/>
  <c r="H5"/>
  <c r="B5"/>
  <c r="B4"/>
  <c r="P44" i="66"/>
  <c r="M44"/>
  <c r="M43"/>
  <c r="O42"/>
  <c r="M42"/>
  <c r="P40"/>
  <c r="M40"/>
  <c r="M39"/>
  <c r="O38"/>
  <c r="M38"/>
  <c r="P36"/>
  <c r="M36"/>
  <c r="M35"/>
  <c r="O34"/>
  <c r="M34"/>
  <c r="P32"/>
  <c r="M32"/>
  <c r="M31"/>
  <c r="O30"/>
  <c r="M30"/>
  <c r="P28"/>
  <c r="M28"/>
  <c r="M27"/>
  <c r="O26"/>
  <c r="M26"/>
  <c r="P24"/>
  <c r="M24"/>
  <c r="M23"/>
  <c r="O22"/>
  <c r="M22"/>
  <c r="P20"/>
  <c r="M20"/>
  <c r="M19"/>
  <c r="O18"/>
  <c r="M18"/>
  <c r="P16"/>
  <c r="M16"/>
  <c r="M15"/>
  <c r="O14"/>
  <c r="M14"/>
  <c r="P12"/>
  <c r="M12"/>
  <c r="M11"/>
  <c r="O10"/>
  <c r="M10"/>
  <c r="B6"/>
  <c r="H5"/>
  <c r="B5"/>
  <c r="B4"/>
  <c r="P36" i="65"/>
  <c r="M36"/>
  <c r="M35"/>
  <c r="O34"/>
  <c r="M34"/>
  <c r="P32"/>
  <c r="M32"/>
  <c r="M31"/>
  <c r="O30"/>
  <c r="M30"/>
  <c r="P28"/>
  <c r="M28"/>
  <c r="M27"/>
  <c r="O26"/>
  <c r="M26"/>
  <c r="P24"/>
  <c r="M24"/>
  <c r="M23"/>
  <c r="O22"/>
  <c r="M22"/>
  <c r="P20"/>
  <c r="M20"/>
  <c r="M19"/>
  <c r="O18"/>
  <c r="M18"/>
  <c r="P16"/>
  <c r="M16"/>
  <c r="M15"/>
  <c r="O14"/>
  <c r="M14"/>
  <c r="P12"/>
  <c r="M12"/>
  <c r="M11"/>
  <c r="O10"/>
  <c r="M10"/>
  <c r="B6"/>
  <c r="H5"/>
  <c r="B5"/>
  <c r="B4"/>
  <c r="P44" i="64"/>
  <c r="N44"/>
  <c r="O42"/>
  <c r="O43"/>
  <c r="P40"/>
  <c r="M40"/>
  <c r="M39"/>
  <c r="O38"/>
  <c r="M38"/>
  <c r="P36"/>
  <c r="M36"/>
  <c r="M35"/>
  <c r="O34"/>
  <c r="M34"/>
  <c r="P32"/>
  <c r="M32"/>
  <c r="M31"/>
  <c r="O30"/>
  <c r="M30"/>
  <c r="P28"/>
  <c r="M28"/>
  <c r="M27"/>
  <c r="O26"/>
  <c r="M26"/>
  <c r="P24"/>
  <c r="M24"/>
  <c r="M23"/>
  <c r="O22"/>
  <c r="M22"/>
  <c r="P20"/>
  <c r="M20"/>
  <c r="M19"/>
  <c r="O18"/>
  <c r="M18"/>
  <c r="P16"/>
  <c r="M16"/>
  <c r="M15"/>
  <c r="O14"/>
  <c r="M14"/>
  <c r="P12"/>
  <c r="M12"/>
  <c r="M11"/>
  <c r="O10"/>
  <c r="M10"/>
  <c r="B6"/>
  <c r="H5"/>
  <c r="B5"/>
  <c r="B4"/>
  <c r="P44" i="63"/>
  <c r="M44"/>
  <c r="M43"/>
  <c r="O42"/>
  <c r="M42"/>
  <c r="P40"/>
  <c r="M40"/>
  <c r="M39"/>
  <c r="O38"/>
  <c r="M38"/>
  <c r="P36"/>
  <c r="M36"/>
  <c r="M35"/>
  <c r="O34"/>
  <c r="M34"/>
  <c r="P32"/>
  <c r="M32"/>
  <c r="M31"/>
  <c r="O30"/>
  <c r="M30"/>
  <c r="P28"/>
  <c r="M28"/>
  <c r="M27"/>
  <c r="O26"/>
  <c r="M26"/>
  <c r="P24"/>
  <c r="M24"/>
  <c r="M23"/>
  <c r="O22"/>
  <c r="M22"/>
  <c r="P20"/>
  <c r="M20"/>
  <c r="M19"/>
  <c r="O18"/>
  <c r="M18"/>
  <c r="P16"/>
  <c r="M16"/>
  <c r="M15"/>
  <c r="O14"/>
  <c r="M14"/>
  <c r="P12"/>
  <c r="M12"/>
  <c r="M11"/>
  <c r="O10"/>
  <c r="M10"/>
  <c r="B6"/>
  <c r="H5"/>
  <c r="B5"/>
  <c r="B4"/>
  <c r="P16" i="62"/>
  <c r="M16"/>
  <c r="M15"/>
  <c r="O14"/>
  <c r="M14"/>
  <c r="P12"/>
  <c r="M12"/>
  <c r="M11"/>
  <c r="O10"/>
  <c r="M10"/>
  <c r="B6"/>
  <c r="H5"/>
  <c r="B5"/>
  <c r="B4"/>
  <c r="C48" i="2"/>
  <c r="O64" i="69" l="1"/>
  <c r="O52"/>
  <c r="O40"/>
  <c r="O36"/>
  <c r="O32"/>
  <c r="O24"/>
  <c r="O16"/>
  <c r="O12"/>
  <c r="O24" i="68"/>
  <c r="O40"/>
  <c r="O36"/>
  <c r="O32"/>
  <c r="O28"/>
  <c r="O20"/>
  <c r="O16"/>
  <c r="O12"/>
  <c r="O40" i="64"/>
  <c r="O28"/>
  <c r="O24"/>
  <c r="O20"/>
  <c r="O12"/>
  <c r="O40" i="63"/>
  <c r="O36"/>
  <c r="O32"/>
  <c r="O28"/>
  <c r="O24"/>
  <c r="O20"/>
  <c r="O16"/>
  <c r="O12"/>
  <c r="O20" i="66"/>
  <c r="O44"/>
  <c r="O40"/>
  <c r="O36"/>
  <c r="O32"/>
  <c r="O28"/>
  <c r="O24"/>
  <c r="N16"/>
  <c r="O16"/>
  <c r="O12"/>
  <c r="O40" i="67"/>
  <c r="O36"/>
  <c r="O32"/>
  <c r="O28"/>
  <c r="O24"/>
  <c r="O20"/>
  <c r="O16"/>
  <c r="O12"/>
  <c r="O40" i="71"/>
  <c r="O36"/>
  <c r="O28"/>
  <c r="O24"/>
  <c r="O20"/>
  <c r="O16"/>
  <c r="O12"/>
  <c r="O20" i="69"/>
  <c r="O28"/>
  <c r="N53" i="83"/>
  <c r="O49"/>
  <c r="O44"/>
  <c r="O40"/>
  <c r="O36"/>
  <c r="O32"/>
  <c r="O28"/>
  <c r="O24"/>
  <c r="O20"/>
  <c r="O16"/>
  <c r="O12"/>
  <c r="O32" i="64"/>
  <c r="O16"/>
  <c r="O36"/>
  <c r="O44" i="74"/>
  <c r="O16"/>
  <c r="O40"/>
  <c r="O36"/>
  <c r="O32"/>
  <c r="O28"/>
  <c r="O24"/>
  <c r="O20"/>
  <c r="O12"/>
  <c r="N44" i="66"/>
  <c r="O43"/>
  <c r="O39"/>
  <c r="N40"/>
  <c r="O35"/>
  <c r="N36"/>
  <c r="N12"/>
  <c r="N32"/>
  <c r="O31"/>
  <c r="N28"/>
  <c r="O27"/>
  <c r="O23"/>
  <c r="N24"/>
  <c r="O19"/>
  <c r="N20"/>
  <c r="O15"/>
  <c r="O11"/>
  <c r="O43" i="63"/>
  <c r="N44"/>
  <c r="O39"/>
  <c r="N40"/>
  <c r="O35"/>
  <c r="N36"/>
  <c r="O31"/>
  <c r="N32"/>
  <c r="O27"/>
  <c r="N28"/>
  <c r="O23"/>
  <c r="N24"/>
  <c r="O19"/>
  <c r="N20"/>
  <c r="O15"/>
  <c r="N16"/>
  <c r="O11"/>
  <c r="N12"/>
  <c r="O19" i="65"/>
  <c r="O16"/>
  <c r="O32"/>
  <c r="O24"/>
  <c r="O31"/>
  <c r="N36"/>
  <c r="O11"/>
  <c r="O27"/>
  <c r="N28"/>
  <c r="O12"/>
  <c r="O15"/>
  <c r="N16"/>
  <c r="O20"/>
  <c r="O23"/>
  <c r="N24"/>
  <c r="O28"/>
  <c r="N32"/>
  <c r="O36"/>
  <c r="N12"/>
  <c r="N20"/>
  <c r="O35"/>
  <c r="O39" i="64"/>
  <c r="N40"/>
  <c r="O35"/>
  <c r="N36"/>
  <c r="O31"/>
  <c r="N32"/>
  <c r="O27"/>
  <c r="N28"/>
  <c r="O23"/>
  <c r="N24"/>
  <c r="O19"/>
  <c r="N20"/>
  <c r="O15"/>
  <c r="N16"/>
  <c r="O11"/>
  <c r="N12"/>
  <c r="N12" i="90"/>
  <c r="O16"/>
  <c r="O11"/>
  <c r="N16"/>
  <c r="O12"/>
  <c r="O15"/>
  <c r="O43" i="74"/>
  <c r="N44"/>
  <c r="O39"/>
  <c r="N40"/>
  <c r="O35"/>
  <c r="N36"/>
  <c r="O31"/>
  <c r="N32"/>
  <c r="O27"/>
  <c r="N28"/>
  <c r="O23"/>
  <c r="N24"/>
  <c r="O19"/>
  <c r="N20"/>
  <c r="O15"/>
  <c r="N16"/>
  <c r="O11"/>
  <c r="N12"/>
  <c r="O11" i="89"/>
  <c r="N12"/>
  <c r="O12"/>
  <c r="O16" i="91"/>
  <c r="O32"/>
  <c r="O44"/>
  <c r="O28"/>
  <c r="O20"/>
  <c r="O36"/>
  <c r="O12"/>
  <c r="O40"/>
  <c r="O43"/>
  <c r="N44"/>
  <c r="O39"/>
  <c r="N40"/>
  <c r="O35"/>
  <c r="N36"/>
  <c r="O31"/>
  <c r="N32"/>
  <c r="O27"/>
  <c r="N28"/>
  <c r="O24"/>
  <c r="O23"/>
  <c r="N24"/>
  <c r="O19"/>
  <c r="N20"/>
  <c r="O15"/>
  <c r="N16"/>
  <c r="O11"/>
  <c r="N12"/>
  <c r="O20" i="80"/>
  <c r="N16"/>
  <c r="O15"/>
  <c r="O12"/>
  <c r="O11"/>
  <c r="N12"/>
  <c r="O16"/>
  <c r="O19"/>
  <c r="N20"/>
  <c r="O23" i="73"/>
  <c r="O27"/>
  <c r="N36"/>
  <c r="N32"/>
  <c r="N28"/>
  <c r="N24"/>
  <c r="O31"/>
  <c r="O35"/>
  <c r="N12" i="62"/>
  <c r="O16"/>
  <c r="O15"/>
  <c r="O11"/>
  <c r="N16"/>
  <c r="O12"/>
  <c r="O12" i="82"/>
  <c r="O16"/>
  <c r="O20"/>
  <c r="O19"/>
  <c r="N20"/>
  <c r="O15"/>
  <c r="N16"/>
  <c r="O11"/>
  <c r="N12"/>
  <c r="O43" i="68"/>
  <c r="N44"/>
  <c r="O39"/>
  <c r="N40"/>
  <c r="O35"/>
  <c r="N36"/>
  <c r="O23"/>
  <c r="N24"/>
  <c r="O11"/>
  <c r="O31"/>
  <c r="N32"/>
  <c r="O27"/>
  <c r="N28"/>
  <c r="O19"/>
  <c r="N20"/>
  <c r="O15"/>
  <c r="N16"/>
  <c r="N12"/>
  <c r="O43" i="67"/>
  <c r="N44"/>
  <c r="O39"/>
  <c r="N40"/>
  <c r="O35"/>
  <c r="N36"/>
  <c r="O31"/>
  <c r="N32"/>
  <c r="O27"/>
  <c r="N28"/>
  <c r="O23"/>
  <c r="N24"/>
  <c r="O19"/>
  <c r="N20"/>
  <c r="O15"/>
  <c r="N16"/>
  <c r="O11"/>
  <c r="N12"/>
  <c r="O16" i="70"/>
  <c r="N28"/>
  <c r="O32"/>
  <c r="O19"/>
  <c r="O11"/>
  <c r="N16"/>
  <c r="O27"/>
  <c r="N32"/>
  <c r="N24"/>
  <c r="O24"/>
  <c r="N12"/>
  <c r="N20"/>
  <c r="O12"/>
  <c r="O15"/>
  <c r="O20"/>
  <c r="O23"/>
  <c r="O28"/>
  <c r="O31"/>
  <c r="O32" i="71"/>
  <c r="O43"/>
  <c r="N44"/>
  <c r="O39"/>
  <c r="N40"/>
  <c r="O35"/>
  <c r="N36"/>
  <c r="O31"/>
  <c r="N32"/>
  <c r="O27"/>
  <c r="N28"/>
  <c r="O23"/>
  <c r="N24"/>
  <c r="O19"/>
  <c r="N20"/>
  <c r="O15"/>
  <c r="N16"/>
  <c r="O11"/>
  <c r="N12"/>
  <c r="O11" i="88"/>
  <c r="O15"/>
  <c r="O12"/>
  <c r="N12"/>
  <c r="O16"/>
  <c r="N16"/>
  <c r="O19" i="77"/>
  <c r="O16"/>
  <c r="N20"/>
  <c r="O11"/>
  <c r="N12"/>
  <c r="O12"/>
  <c r="O15"/>
  <c r="N16"/>
  <c r="O20"/>
  <c r="N12" i="76"/>
  <c r="O16"/>
  <c r="O15"/>
  <c r="N20"/>
  <c r="O19"/>
  <c r="O11"/>
  <c r="N16"/>
  <c r="O20"/>
  <c r="O12"/>
  <c r="N12" i="93"/>
  <c r="O19" i="73"/>
  <c r="N20"/>
  <c r="O15"/>
  <c r="N16"/>
  <c r="O11"/>
  <c r="N12"/>
  <c r="O16" i="92"/>
  <c r="O12"/>
  <c r="O19"/>
  <c r="O20"/>
  <c r="O15"/>
  <c r="N20"/>
  <c r="O11"/>
  <c r="N16"/>
  <c r="N12"/>
  <c r="O52" i="83"/>
  <c r="O48"/>
  <c r="N49"/>
  <c r="N44"/>
  <c r="O43"/>
  <c r="O39"/>
  <c r="N40"/>
  <c r="O35"/>
  <c r="N36"/>
  <c r="O31"/>
  <c r="N32"/>
  <c r="O53"/>
  <c r="O27"/>
  <c r="N28"/>
  <c r="O23"/>
  <c r="N24"/>
  <c r="O19"/>
  <c r="N20"/>
  <c r="O15"/>
  <c r="N16"/>
  <c r="O11"/>
  <c r="N12"/>
  <c r="O67" i="87"/>
  <c r="N68"/>
  <c r="N64"/>
  <c r="O59"/>
  <c r="N60"/>
  <c r="N56" i="69"/>
  <c r="O47"/>
  <c r="O63"/>
  <c r="N64"/>
  <c r="O59"/>
  <c r="N60"/>
  <c r="O55"/>
  <c r="N52"/>
  <c r="N48"/>
  <c r="O43"/>
  <c r="N44"/>
  <c r="O39"/>
  <c r="N40"/>
  <c r="O35"/>
  <c r="N36"/>
  <c r="O31"/>
  <c r="N32"/>
  <c r="O60"/>
  <c r="O56"/>
  <c r="O51"/>
  <c r="O48"/>
  <c r="O27"/>
  <c r="N28"/>
  <c r="O23"/>
  <c r="N24"/>
  <c r="O19"/>
  <c r="N20"/>
  <c r="O15"/>
  <c r="N16"/>
  <c r="O11"/>
  <c r="N12"/>
  <c r="O16" i="72"/>
  <c r="N20"/>
  <c r="N12"/>
  <c r="O19"/>
  <c r="O12"/>
  <c r="O15"/>
  <c r="O11"/>
  <c r="N16"/>
  <c r="O20"/>
  <c r="O11" i="98"/>
  <c r="O12"/>
  <c r="N12"/>
  <c r="O12" i="75"/>
  <c r="N16"/>
  <c r="N12"/>
  <c r="O16"/>
  <c r="O15"/>
  <c r="O11"/>
  <c r="O55" i="87"/>
  <c r="N56"/>
  <c r="N52"/>
  <c r="O47"/>
  <c r="N48"/>
  <c r="N44"/>
  <c r="N40"/>
  <c r="N36"/>
  <c r="N32"/>
  <c r="N28"/>
  <c r="N24"/>
  <c r="N20"/>
  <c r="O15"/>
  <c r="N16"/>
  <c r="O11"/>
  <c r="N12"/>
  <c r="O68"/>
  <c r="O64"/>
  <c r="O60"/>
  <c r="O56"/>
  <c r="O51"/>
  <c r="O48"/>
  <c r="O16" i="85"/>
  <c r="O12"/>
  <c r="O15"/>
  <c r="N16"/>
  <c r="O11"/>
  <c r="N12"/>
  <c r="O11" i="97"/>
  <c r="O12"/>
  <c r="N12"/>
  <c r="O11" i="93"/>
  <c r="O12"/>
  <c r="O19" i="87"/>
  <c r="O23"/>
  <c r="O27"/>
  <c r="O31"/>
  <c r="O35"/>
  <c r="O39"/>
  <c r="O43"/>
  <c r="O12"/>
  <c r="O16"/>
  <c r="O20"/>
  <c r="O24"/>
  <c r="O28"/>
  <c r="O32"/>
  <c r="O36"/>
  <c r="O40"/>
  <c r="O44"/>
  <c r="O12" i="73"/>
  <c r="O16"/>
  <c r="O20"/>
  <c r="O24"/>
  <c r="O28"/>
  <c r="O32"/>
  <c r="O36"/>
  <c r="O44" i="71"/>
  <c r="O44" i="69"/>
  <c r="O44" i="68"/>
  <c r="O44" i="67"/>
  <c r="O44" i="64"/>
  <c r="O44" i="63"/>
  <c r="F57" i="2" l="1"/>
  <c r="C54"/>
  <c r="C13"/>
  <c r="C34" l="1"/>
  <c r="C27"/>
</calcChain>
</file>

<file path=xl/sharedStrings.xml><?xml version="1.0" encoding="utf-8"?>
<sst xmlns="http://schemas.openxmlformats.org/spreadsheetml/2006/main" count="2919" uniqueCount="537">
  <si>
    <t>TOPLAM</t>
  </si>
  <si>
    <t>PROJE</t>
  </si>
  <si>
    <t>ARAŞTIRMA</t>
  </si>
  <si>
    <t>YAYIN</t>
  </si>
  <si>
    <t>TASARIM</t>
  </si>
  <si>
    <t>SERGİ</t>
  </si>
  <si>
    <t>PATENT</t>
  </si>
  <si>
    <t>ATIF</t>
  </si>
  <si>
    <t>TEBLİĞ</t>
  </si>
  <si>
    <t>ÖDÜL</t>
  </si>
  <si>
    <t>T.C. GİRESUN ÜNİVERSİTESİ</t>
  </si>
  <si>
    <t>1.1</t>
  </si>
  <si>
    <t>1.3</t>
  </si>
  <si>
    <t>2.1</t>
  </si>
  <si>
    <t>2.6</t>
  </si>
  <si>
    <t>3.3</t>
  </si>
  <si>
    <t>3.4</t>
  </si>
  <si>
    <t>3.5</t>
  </si>
  <si>
    <t>4.1</t>
  </si>
  <si>
    <t>4.3</t>
  </si>
  <si>
    <t> Atatürk İlkeleri ve İnkılap Tarihi Bölümü</t>
  </si>
  <si>
    <t>Araştırma Görevlisi</t>
  </si>
  <si>
    <t>Öğretim Görevlisi</t>
  </si>
  <si>
    <t>AKADEMİK TEŞVİK DÜZENLEME, DENETLEME VE İTİRAZ  KOMİSYONU (ATDDİK)</t>
  </si>
  <si>
    <t>Komisyon  Kararı »</t>
  </si>
  <si>
    <t>Açıklamalar:</t>
  </si>
  <si>
    <t> Bulancak Kadir Karabaş Uygulamalı Bilimler Yüksekokulu</t>
  </si>
  <si>
    <t> Tirebolu Mehmet Bayrak Meslek Yüksekokulu</t>
  </si>
  <si>
    <t>Başvuru Puanı »</t>
  </si>
  <si>
    <t>NET PUANI</t>
  </si>
  <si>
    <t>AKADEMİK TEŞVİK PUAN TABLOSU (NET PUANLAR)</t>
  </si>
  <si>
    <t>1.4</t>
  </si>
  <si>
    <t>1.5</t>
  </si>
  <si>
    <t>1.6</t>
  </si>
  <si>
    <t>1.7</t>
  </si>
  <si>
    <t>1.8</t>
  </si>
  <si>
    <t>1.9</t>
  </si>
  <si>
    <t>1.10</t>
  </si>
  <si>
    <t>1.11</t>
  </si>
  <si>
    <t>1.12</t>
  </si>
  <si>
    <t>3.8</t>
  </si>
  <si>
    <t>(15 puan)</t>
  </si>
  <si>
    <t>(20 puan)</t>
  </si>
  <si>
    <t>(30 puan)</t>
  </si>
  <si>
    <t>Doktor Öğretim Üyesi</t>
  </si>
  <si>
    <r>
      <t>Faaliyet Türü</t>
    </r>
    <r>
      <rPr>
        <b/>
        <sz val="8"/>
        <color theme="1"/>
        <rFont val="Webdings"/>
        <family val="1"/>
        <charset val="2"/>
      </rPr>
      <t>4</t>
    </r>
  </si>
  <si>
    <r>
      <t xml:space="preserve">Net Puanlar </t>
    </r>
    <r>
      <rPr>
        <b/>
        <sz val="8"/>
        <color theme="1"/>
        <rFont val="Webdings"/>
        <family val="1"/>
        <charset val="2"/>
      </rPr>
      <t>6</t>
    </r>
  </si>
  <si>
    <t>Birim Komisyon »</t>
  </si>
  <si>
    <r>
      <t xml:space="preserve">ve bölümünü giriniz </t>
    </r>
    <r>
      <rPr>
        <b/>
        <i/>
        <sz val="8"/>
        <color theme="1"/>
        <rFont val="Webdings"/>
        <family val="1"/>
        <charset val="2"/>
      </rPr>
      <t>6</t>
    </r>
  </si>
  <si>
    <t>AKADEMİK TEŞVİK DÜZENLEME, DENETLEME VE İTİRAZ KOMİSYONU (ATDDİK)</t>
  </si>
  <si>
    <t>AÇIKLAMA</t>
  </si>
  <si>
    <t>kadro unvanı, isim soyisim</t>
  </si>
  <si>
    <t>01</t>
  </si>
  <si>
    <t>02</t>
  </si>
  <si>
    <t>03</t>
  </si>
  <si>
    <t>04</t>
  </si>
  <si>
    <t>3.12</t>
  </si>
  <si>
    <t>3.13</t>
  </si>
  <si>
    <t xml:space="preserve"> Türk Dili Bölümü</t>
  </si>
  <si>
    <t>Denizcilik Fakültesi</t>
  </si>
  <si>
    <t>Diş Hekimliği Fakültesi</t>
  </si>
  <si>
    <t>Eğitim Fakültesi</t>
  </si>
  <si>
    <t>Fen Edebiyat Fakültesi</t>
  </si>
  <si>
    <t>Görele Güzel Sanatlar Fakültesi</t>
  </si>
  <si>
    <t>İktisadi ve İdari Bilimler Fakültesi</t>
  </si>
  <si>
    <t>İslami İlimler Fakültesi</t>
  </si>
  <si>
    <t>Mühendislik Fakültesi</t>
  </si>
  <si>
    <t>Sağlık Bilimleri Fakültesi</t>
  </si>
  <si>
    <t>Spor Bilimleri Fakültesi</t>
  </si>
  <si>
    <t>Tıp Fakültesi</t>
  </si>
  <si>
    <t>Turizm Fakültesi</t>
  </si>
  <si>
    <t>1.2</t>
  </si>
  <si>
    <t>1.13</t>
  </si>
  <si>
    <t>2.2</t>
  </si>
  <si>
    <t>2.3</t>
  </si>
  <si>
    <t>2.4</t>
  </si>
  <si>
    <t>2.5</t>
  </si>
  <si>
    <t>Görele Uygulamalı Bilimler Yüksekokulu</t>
  </si>
  <si>
    <t>Sivil Havacılık Yüksekokulu</t>
  </si>
  <si>
    <t>Yabancı Diller Yüksekokulu</t>
  </si>
  <si>
    <t>Devlet Konservatuvarı</t>
  </si>
  <si>
    <t>3.1</t>
  </si>
  <si>
    <t>3.2</t>
  </si>
  <si>
    <t>3.6</t>
  </si>
  <si>
    <t>3.7</t>
  </si>
  <si>
    <t>3.9</t>
  </si>
  <si>
    <t>3.10</t>
  </si>
  <si>
    <t>3.11</t>
  </si>
  <si>
    <t>Alucra Turan Bulutçu Meslek Yüksekokulu</t>
  </si>
  <si>
    <t>Dereli Meslek Yüksekokulu</t>
  </si>
  <si>
    <t>Espiye Meslek Yüksekokulu</t>
  </si>
  <si>
    <t>Eynesil Kamil Nalbant Meslek Yüksekokulu</t>
  </si>
  <si>
    <t>Keşap Meslek Yüksekokulu</t>
  </si>
  <si>
    <t>Piraziz Meslek Yüksekokulu</t>
  </si>
  <si>
    <t>Sağlık Hizmetleri Meslek Yüksekokulu</t>
  </si>
  <si>
    <t>Sosyal Bilimler Meslek Yüksekokulu</t>
  </si>
  <si>
    <t>Şebinkarahisar Sosyal Bilimler Meslek Yüksekokulu</t>
  </si>
  <si>
    <t>Şebinkarahisar Teknik Bilimler Meslek Yüksekokulu</t>
  </si>
  <si>
    <t>Teknik Bilimler Meslek Yüksekokulu</t>
  </si>
  <si>
    <t>4.2</t>
  </si>
  <si>
    <t>4.4</t>
  </si>
  <si>
    <t>5.1</t>
  </si>
  <si>
    <t>05</t>
  </si>
  <si>
    <t>Beden Eğitimi ve Spor Bölümü</t>
  </si>
  <si>
    <t>Enformatik Bölümü</t>
  </si>
  <si>
    <t>Merkezi Araştırma Laboratuvarı Uygulama ve Araştırma Merkezi</t>
  </si>
  <si>
    <t>Profesör Dr.</t>
  </si>
  <si>
    <t>Doçent Dr.</t>
  </si>
  <si>
    <t>1)</t>
  </si>
  <si>
    <t>2)</t>
  </si>
  <si>
    <t>3)</t>
  </si>
  <si>
    <t>Toplam Net Puanı 30 ve üzeri olanlar akademik teşvik ödeneği almaya hak kazanmaktadır.</t>
  </si>
  <si>
    <t>4)</t>
  </si>
  <si>
    <t>gerekçeli kararı Sonuç İlan Tarihi'nde EBYS üzerinden gönderilmektedir.</t>
  </si>
  <si>
    <t>Toplam Net Puanı yanında (*) işareti olan öğretim elemanlarına, Komisyonun</t>
  </si>
  <si>
    <t>Puanları görmek için ilgili Birim karşısındaki                          işaretine tıklayınız</t>
  </si>
  <si>
    <t>Şebinkarahisar Uygulamalı Bilimler Yüksekokulu</t>
  </si>
  <si>
    <t>Tirebolu İletişim Fakültesi</t>
  </si>
  <si>
    <t>4.5</t>
  </si>
  <si>
    <t>Dış İlişkiler Koordinatörlüğü</t>
  </si>
  <si>
    <t>unvan seçiniz ►</t>
  </si>
  <si>
    <t>R: Kom. Raporu</t>
  </si>
  <si>
    <t>arasında ATDDİK'na EBYS üzerinden yazılı olarak itirazda bulunabilir.</t>
  </si>
  <si>
    <t>Cevdet ÖZMEN</t>
  </si>
  <si>
    <t>Bulancak Meslek Yüksekokulu</t>
  </si>
  <si>
    <t>Araştırma Görevlisi (Dr.)</t>
  </si>
  <si>
    <t>Öğretim Görevlisi (Dr.)</t>
  </si>
  <si>
    <t>Sayı</t>
  </si>
  <si>
    <t>Toplam Başvuru Sayısı</t>
  </si>
  <si>
    <t>AKADEMİK TEŞVİK ÖDENEĞİ BAŞVURU SONUÇLARI (2022)</t>
  </si>
  <si>
    <t>Sonuç İlan Tarihi: 01 Şubat 2023</t>
  </si>
  <si>
    <t>Puanının yanında (*) işareti bulunanlar, Komisyon kararına  (02-08 Şubat 2023) tarihleri</t>
  </si>
  <si>
    <t>Rektörlük</t>
  </si>
  <si>
    <t>Dilek TERZİOĞLU</t>
  </si>
  <si>
    <t>Pazarlama ve Dış Ticaret Böl.</t>
  </si>
  <si>
    <t>Selin SOĞUKOĞLU KORKMAZ</t>
  </si>
  <si>
    <t>Tıbbi Hizmetler ve Teknikler B.</t>
  </si>
  <si>
    <t>Terapi ve Rehabilitasyon</t>
  </si>
  <si>
    <t>Çocuk Gelişimi ve Gençlik Hiz.</t>
  </si>
  <si>
    <t>Gülüzar EYMÜR</t>
  </si>
  <si>
    <t>Lütfiye ÖZALEMDAR</t>
  </si>
  <si>
    <t>Sibel AYDIN</t>
  </si>
  <si>
    <t>Halil GÖKÇE</t>
  </si>
  <si>
    <t>Gökhan ALPASLAN</t>
  </si>
  <si>
    <t>Ümit CEYLAN</t>
  </si>
  <si>
    <t>Aytaç GÜDER</t>
  </si>
  <si>
    <t>Serpil DEMİRCİ</t>
  </si>
  <si>
    <t>Ali ACAR</t>
  </si>
  <si>
    <t>Esra Deniz CANDAN</t>
  </si>
  <si>
    <t>Enis TAŞCI</t>
  </si>
  <si>
    <t>İlginç KIZILPINAR TEMİZER</t>
  </si>
  <si>
    <t>Arzu KURŞUN</t>
  </si>
  <si>
    <t>Ülkü Kezban ŞAHİN</t>
  </si>
  <si>
    <t>Taşkın ÖZKAN</t>
  </si>
  <si>
    <t>Emrullah METE</t>
  </si>
  <si>
    <t>Lojistik Yönetimi</t>
  </si>
  <si>
    <t>Onur ŞEYRANLIOĞLU</t>
  </si>
  <si>
    <t>Fatih ÜNAL</t>
  </si>
  <si>
    <t>GRÜMLAB</t>
  </si>
  <si>
    <t>Radyo Televizyon ve Sinema</t>
  </si>
  <si>
    <t>Murat BİROL</t>
  </si>
  <si>
    <t>Yasin SÖĞÜT</t>
  </si>
  <si>
    <t>Necdet EKİNCİ</t>
  </si>
  <si>
    <t>Gazetecilik Bölümü</t>
  </si>
  <si>
    <t>Sosyal Hizmetler Bölümü</t>
  </si>
  <si>
    <t>Nurullah ÇALIŞ</t>
  </si>
  <si>
    <t>Ebelik Bölümü</t>
  </si>
  <si>
    <t>Ayşegül ÇEBİ</t>
  </si>
  <si>
    <t>Çağla YİĞİTBAŞ</t>
  </si>
  <si>
    <t>Candan ERSANLI</t>
  </si>
  <si>
    <t>Ezgi ŞAHİN</t>
  </si>
  <si>
    <t>Hemşirelik Bölümü</t>
  </si>
  <si>
    <t>Emel BAHADIR YILMAZ</t>
  </si>
  <si>
    <t>Eda ŞAHİN</t>
  </si>
  <si>
    <t>Yeşim YAMAN AKTAŞ</t>
  </si>
  <si>
    <t>Fadime ÜSTÜNER TOP</t>
  </si>
  <si>
    <t>Fatma GENÇ</t>
  </si>
  <si>
    <t>Özlem AYDIN BERKTAŞ</t>
  </si>
  <si>
    <t>Emine Gülçeri GÜLEÇ PEKER</t>
  </si>
  <si>
    <t>Hafize ÖZDEMİR ALKANAT</t>
  </si>
  <si>
    <t>Ayla HENDEKCİ</t>
  </si>
  <si>
    <t>Mustafa KARAKÖSE</t>
  </si>
  <si>
    <t>Bitkisel ve Hayvansal Üretim</t>
  </si>
  <si>
    <t>Derya EFE</t>
  </si>
  <si>
    <t>Özlem ARSLAN</t>
  </si>
  <si>
    <t>Ayça AKTAŞ KARAÇELİK</t>
  </si>
  <si>
    <t>Neslihan YOLASIĞMAZOĞLU</t>
  </si>
  <si>
    <t>Gıda İşleme</t>
  </si>
  <si>
    <t>Mülkiyet Koruma ve Güvenlik</t>
  </si>
  <si>
    <t>Volkan ÇAKIR</t>
  </si>
  <si>
    <t>Hüseyin ŞAHİN</t>
  </si>
  <si>
    <t>Bayram YÜKSEL</t>
  </si>
  <si>
    <t>Tayyibe Beyza YÜCEL</t>
  </si>
  <si>
    <t>Kaan KALTALIOĞLU</t>
  </si>
  <si>
    <t>Ersan BEKTAŞ</t>
  </si>
  <si>
    <t>Halil SUNAR</t>
  </si>
  <si>
    <t>Seyahat Turizm ve Eğlence Hiz.</t>
  </si>
  <si>
    <t>Fatma AKYILDIZ</t>
  </si>
  <si>
    <t>Elektrik ve Enerji</t>
  </si>
  <si>
    <t>Ömer Faruk KORKMAZ</t>
  </si>
  <si>
    <t>Finans Bankacılık ve Sigorta.</t>
  </si>
  <si>
    <t>Gastronomi ve Mutfak San.</t>
  </si>
  <si>
    <t>Mehmet Akif ŞEN</t>
  </si>
  <si>
    <t>Mehmet ŞİMŞEK</t>
  </si>
  <si>
    <t>Ömür UÇAR</t>
  </si>
  <si>
    <t>Rekreasyon Yönetimi</t>
  </si>
  <si>
    <t>Fuat UÇAR</t>
  </si>
  <si>
    <t>Atatürk İlkeleri ve İnkılap Tar.</t>
  </si>
  <si>
    <t>Havacılık Yönetimi</t>
  </si>
  <si>
    <t>Mehmet Galip İÇDUYGU</t>
  </si>
  <si>
    <t>Fatma Selin SAK</t>
  </si>
  <si>
    <t>Seda BAHADIR</t>
  </si>
  <si>
    <t>Mustafa CÜCE</t>
  </si>
  <si>
    <t>Tuğçe KALEFETOĞLU MACAR</t>
  </si>
  <si>
    <t>Oksal MACAR</t>
  </si>
  <si>
    <t>Gıda Teknolojisi</t>
  </si>
  <si>
    <t>Hatice DOĞAN</t>
  </si>
  <si>
    <t>Pazarlama ve Reklamcılık B.</t>
  </si>
  <si>
    <t>Hakan BENEK</t>
  </si>
  <si>
    <t>Turizm ve Seyahat Hizmetleri</t>
  </si>
  <si>
    <t>Cerrahi Tıp Bilimleri</t>
  </si>
  <si>
    <t>Ural OĞUZ</t>
  </si>
  <si>
    <t>Tuğrul KESİCİOĞLU</t>
  </si>
  <si>
    <t>Şafak KORKMAZ</t>
  </si>
  <si>
    <t>Erhan DEMİRELLİ</t>
  </si>
  <si>
    <t>Şebnem ALANYA TOSUN</t>
  </si>
  <si>
    <t>Temel Tıp Bilimleri</t>
  </si>
  <si>
    <t>Ebru ALP</t>
  </si>
  <si>
    <t>Züleyha ERİŞGİN</t>
  </si>
  <si>
    <t>Şahin DİREKEL</t>
  </si>
  <si>
    <t>Gülay HACIOĞLU DERVİŞOĞLU</t>
  </si>
  <si>
    <t>Funda DEMİRİTAŞ KORKMAZ</t>
  </si>
  <si>
    <t>Berna TEZCAN YAVUZ</t>
  </si>
  <si>
    <t>Zekeriya DÜZGÜN</t>
  </si>
  <si>
    <t>Dahili Tıp Bilimleri</t>
  </si>
  <si>
    <t>Selçuk TAKIR</t>
  </si>
  <si>
    <t>Kürşad YAPAR</t>
  </si>
  <si>
    <t>Alptekin TOSUN</t>
  </si>
  <si>
    <t>Turgay IŞIK</t>
  </si>
  <si>
    <t>Emre YILMAZ</t>
  </si>
  <si>
    <t>Sencer ÇAMCI</t>
  </si>
  <si>
    <t>Ertan AYDIN</t>
  </si>
  <si>
    <t>Emine TEKİN</t>
  </si>
  <si>
    <t>Emsal AYDIN</t>
  </si>
  <si>
    <t>Handan Ayhan AKOĞLU</t>
  </si>
  <si>
    <t>Betül Diler DURGUT</t>
  </si>
  <si>
    <t>Zeki Yüksel GÜNAYDIN</t>
  </si>
  <si>
    <t>Kürşad Han DÖNMEZ</t>
  </si>
  <si>
    <t>Beden Eğitimi ve Spor Öğr.</t>
  </si>
  <si>
    <t>Şevki KOLUKISA</t>
  </si>
  <si>
    <t>Halil ÇOLAK</t>
  </si>
  <si>
    <t>Fatih ÖZGÜL</t>
  </si>
  <si>
    <t>Antrenörlük Eğitimi</t>
  </si>
  <si>
    <t>Kıvanç SEMİZ</t>
  </si>
  <si>
    <t>Aytekin Hamdi BAŞKAN</t>
  </si>
  <si>
    <t>Temel İslam Bilimleri</t>
  </si>
  <si>
    <t>Recep ÖNAL</t>
  </si>
  <si>
    <t>Mustafa TUNÇER</t>
  </si>
  <si>
    <t>İsmail RAMAZAN</t>
  </si>
  <si>
    <t>Rabia Zahide TEMİZ</t>
  </si>
  <si>
    <t>İslam DEMİRCİ</t>
  </si>
  <si>
    <t>Cafer YILDIZ</t>
  </si>
  <si>
    <t>İslam Tarihi ve Sanatları</t>
  </si>
  <si>
    <t>Eyüp NEFES</t>
  </si>
  <si>
    <t>Ali YILMAZ</t>
  </si>
  <si>
    <t>Yavuz Selim GÖL</t>
  </si>
  <si>
    <t>Felsefe ve Din Bilimleri</t>
  </si>
  <si>
    <t>Hüseyin PEKER</t>
  </si>
  <si>
    <t>Mustafa ÇAKMAK</t>
  </si>
  <si>
    <t>Hüseyin ALGUR</t>
  </si>
  <si>
    <t>Rasim BAYRAKTAR</t>
  </si>
  <si>
    <t>Enerji Sistemleri Mühendisliği</t>
  </si>
  <si>
    <t>Nihat TUĞLUOĞLU</t>
  </si>
  <si>
    <t>Serdar KARADENİZ</t>
  </si>
  <si>
    <t>Serkan EYMUR</t>
  </si>
  <si>
    <t>Mükrimin Şevket GÜNEY</t>
  </si>
  <si>
    <t>Halil ŞENOL</t>
  </si>
  <si>
    <t>Hande KARADENİZ</t>
  </si>
  <si>
    <t>Bilgisayar Mühendisliği</t>
  </si>
  <si>
    <t>Negin MELEK</t>
  </si>
  <si>
    <t>Erdinç ŞAHİN</t>
  </si>
  <si>
    <t>Elektrik-Elektronik Müh.</t>
  </si>
  <si>
    <t>Ayhan KARA</t>
  </si>
  <si>
    <t>Hilmi ZENK</t>
  </si>
  <si>
    <t>Onur Özdal MENGİ</t>
  </si>
  <si>
    <t>Makine Mühendisliği</t>
  </si>
  <si>
    <t>Faruk GÜNER</t>
  </si>
  <si>
    <t>Sıtkı AKTAŞ</t>
  </si>
  <si>
    <t>İnşaat Mühendisliği</t>
  </si>
  <si>
    <t>Ahmet APAYDIN</t>
  </si>
  <si>
    <t>Gürol YILDIRIM</t>
  </si>
  <si>
    <t>Atila Gürhan ÇELİK</t>
  </si>
  <si>
    <t>İbrahim GÜNEŞ</t>
  </si>
  <si>
    <t>Eren KÖMÜRLÜ</t>
  </si>
  <si>
    <t>Furkan GÜNDAY</t>
  </si>
  <si>
    <t>Hayri Metin NUMANOĞLU</t>
  </si>
  <si>
    <t>Harita Mühendisliği</t>
  </si>
  <si>
    <t>Hüseyin CÜCE</t>
  </si>
  <si>
    <t>Erkan KALIPCI</t>
  </si>
  <si>
    <t>Mehmet Ali DERELİ</t>
  </si>
  <si>
    <t>Endüstri Mühendisliği</t>
  </si>
  <si>
    <t>Serkan DEMİR</t>
  </si>
  <si>
    <t>Salih DURU</t>
  </si>
  <si>
    <t>Çevre Mühendisliği</t>
  </si>
  <si>
    <t>Özlem TUNÇ DEDE</t>
  </si>
  <si>
    <t>Fulya AYDIN TEMEL</t>
  </si>
  <si>
    <t>Arzu AYDIN UNCUMUSAOĞLU</t>
  </si>
  <si>
    <t>Seydahmet ÇAY</t>
  </si>
  <si>
    <t>Serkan SAYIN</t>
  </si>
  <si>
    <t>Sait MALKONDU</t>
  </si>
  <si>
    <t>Genetik ve Biyomühendislik</t>
  </si>
  <si>
    <t>Kadriye ÖZCAN</t>
  </si>
  <si>
    <t>Cengiz ÇORBACI</t>
  </si>
  <si>
    <t>Evren ALTIOK</t>
  </si>
  <si>
    <t>Gıda Mühendisliği</t>
  </si>
  <si>
    <t>Mehmet Soner ENGİN</t>
  </si>
  <si>
    <t>Selin KALKAN</t>
  </si>
  <si>
    <t>Duygu BALPETEK KÜLCÜ</t>
  </si>
  <si>
    <t>Sibel KAÇMAZ</t>
  </si>
  <si>
    <t>Mustafa Remzi OTAĞ</t>
  </si>
  <si>
    <t>Duygu ALTIOK</t>
  </si>
  <si>
    <t>Latife Betül GÜL</t>
  </si>
  <si>
    <t>Otel Lokanta ve İkram Hiz.</t>
  </si>
  <si>
    <t>Murat AYAR</t>
  </si>
  <si>
    <t>Nuri ÖZTÜRK</t>
  </si>
  <si>
    <t>Büro Hizmetleri ve Sekreterlik</t>
  </si>
  <si>
    <t>Özgür KANBİR</t>
  </si>
  <si>
    <t>Ali Çağın YÜCEL</t>
  </si>
  <si>
    <t>Klinik Bilimler</t>
  </si>
  <si>
    <t>Zeynep Pınar YÜCEL</t>
  </si>
  <si>
    <t>Bayram KANCA</t>
  </si>
  <si>
    <t>Mehmet Mert PASLI</t>
  </si>
  <si>
    <t>Paşa Mustafa ÖZYURT</t>
  </si>
  <si>
    <t>Musa GENÇ</t>
  </si>
  <si>
    <t>Uğur BELLİKLİ</t>
  </si>
  <si>
    <t>Yönetim ve Organizasyon</t>
  </si>
  <si>
    <t>Burhan ERDOĞAN</t>
  </si>
  <si>
    <t>Sosyal Güvenlik</t>
  </si>
  <si>
    <t>Finans Bankacılık ve Sigorta</t>
  </si>
  <si>
    <t>Özgür Mustafa ÖMÜR</t>
  </si>
  <si>
    <t>Mimarlık ve Şehir  Planlama</t>
  </si>
  <si>
    <t>Volkan BAŞER</t>
  </si>
  <si>
    <t>Elif TOPALOĞLU</t>
  </si>
  <si>
    <t>Ali TURAN</t>
  </si>
  <si>
    <t>Hasan KARAOSMANOĞLU</t>
  </si>
  <si>
    <t>Tasarım Bölümü</t>
  </si>
  <si>
    <t>Vedat ÖNEL</t>
  </si>
  <si>
    <t>Ali Osman ELMAS</t>
  </si>
  <si>
    <t>Nurdan KUMAŞ ŞENOL</t>
  </si>
  <si>
    <t>Yunus Türkşad YEGİN</t>
  </si>
  <si>
    <t>Çiğdem ÖZDEMİR</t>
  </si>
  <si>
    <t>Kenan YANMAZ</t>
  </si>
  <si>
    <t>Elektronik ve Otomasyon</t>
  </si>
  <si>
    <t>Ersin TEMEL</t>
  </si>
  <si>
    <t>Gökhan KARADİREK</t>
  </si>
  <si>
    <t>Selçuk KORUCUK</t>
  </si>
  <si>
    <t>Salih MEMİŞ</t>
  </si>
  <si>
    <t>Mustafa ERGÜN</t>
  </si>
  <si>
    <t>Turizm İşletmeciliğ</t>
  </si>
  <si>
    <t>Hakan AKYURT</t>
  </si>
  <si>
    <t>Şerif Ahmet DEMİRDAĞ</t>
  </si>
  <si>
    <t>Uluslararası Ticaret ve Finans</t>
  </si>
  <si>
    <t>M. Esra ATUKALP</t>
  </si>
  <si>
    <t>Sadettin GÜLTEKİN</t>
  </si>
  <si>
    <t>Mehmet Ali GENİŞ</t>
  </si>
  <si>
    <t>Arif ÇİLEK</t>
  </si>
  <si>
    <t>Fadime Begüm TEPE</t>
  </si>
  <si>
    <t>Tolga Kağan TEPE</t>
  </si>
  <si>
    <t>İmdat İŞCAN</t>
  </si>
  <si>
    <t>Matematik</t>
  </si>
  <si>
    <t>Mahir DEMİR</t>
  </si>
  <si>
    <t>İstatistik</t>
  </si>
  <si>
    <t>Erol EĞRİOĞLU</t>
  </si>
  <si>
    <t>Eren BAŞ</t>
  </si>
  <si>
    <t>Fatma Zehra DOĞRU</t>
  </si>
  <si>
    <t>Ali Zafer DALAR</t>
  </si>
  <si>
    <t>Esin AVCI</t>
  </si>
  <si>
    <t>Fizik</t>
  </si>
  <si>
    <t>Cevdet COŞKUN</t>
  </si>
  <si>
    <t>Behzad BARIŞ</t>
  </si>
  <si>
    <t>Mustafa Serkan SOYLU</t>
  </si>
  <si>
    <t>Yelda BİNGÖL ALPASLAN</t>
  </si>
  <si>
    <t>Mustafa Recep KAÇAL</t>
  </si>
  <si>
    <t>Ahmet ÇELİK</t>
  </si>
  <si>
    <t>Kimya</t>
  </si>
  <si>
    <t>Temel ÖZTÜRK</t>
  </si>
  <si>
    <t>Bahar BİLGİN SÖKMEN</t>
  </si>
  <si>
    <t>Aysun TÜRKMEN</t>
  </si>
  <si>
    <t>Hakan BEKTAŞ</t>
  </si>
  <si>
    <t>Tayfun ARSLAN</t>
  </si>
  <si>
    <t>Zekeriyya BAHADIR</t>
  </si>
  <si>
    <t>Canan ALBAY</t>
  </si>
  <si>
    <t>Selbi KESKİN</t>
  </si>
  <si>
    <t>Birsen Şengül OKSAL</t>
  </si>
  <si>
    <t>Biyoloji</t>
  </si>
  <si>
    <t>Emine YALÇIN</t>
  </si>
  <si>
    <t>Kültiğin ÇAVUŞOĞLU</t>
  </si>
  <si>
    <t>A. Yalçın TEPE</t>
  </si>
  <si>
    <t>Mustafa TÜRKMEN</t>
  </si>
  <si>
    <t>Elif Neyran SOYLU</t>
  </si>
  <si>
    <t>Zafer TÜRKMEN</t>
  </si>
  <si>
    <t>Fikret USTAOĞLU</t>
  </si>
  <si>
    <t>Sinem AYDIN</t>
  </si>
  <si>
    <t>Tamer AKKAN</t>
  </si>
  <si>
    <t>Coğrafya</t>
  </si>
  <si>
    <t>İbrahim SEZER</t>
  </si>
  <si>
    <t>Günay KAYA</t>
  </si>
  <si>
    <t>Eren ŞENOL</t>
  </si>
  <si>
    <t>Tarih</t>
  </si>
  <si>
    <t>Sezai BALCI</t>
  </si>
  <si>
    <t>Oktay KARAMAN</t>
  </si>
  <si>
    <t>H. Hilal ŞAHİN</t>
  </si>
  <si>
    <t>Yunus MERCİMEK</t>
  </si>
  <si>
    <t>Sadık TEZİN</t>
  </si>
  <si>
    <t>Sosyoloji</t>
  </si>
  <si>
    <t>Yasin ŞAHİN</t>
  </si>
  <si>
    <t>Şirin DİLLİ</t>
  </si>
  <si>
    <t>Türk Dili ve Edebiyatı</t>
  </si>
  <si>
    <t>Beyhan KESİK</t>
  </si>
  <si>
    <t>Ali İhsan KOLCU</t>
  </si>
  <si>
    <t>Hatem TÜRK</t>
  </si>
  <si>
    <t>Yaşar ŞİMŞEK</t>
  </si>
  <si>
    <t>Emine Bilgehan TÜRK</t>
  </si>
  <si>
    <t>Kübra KACAR</t>
  </si>
  <si>
    <t>Seda ÖZBEK</t>
  </si>
  <si>
    <t>Şermin BAKA TELLİ</t>
  </si>
  <si>
    <t>Ozan GÖKDEMİR</t>
  </si>
  <si>
    <t>Mehmet Akif KORKMAZ</t>
  </si>
  <si>
    <t>Hamza KOÇ</t>
  </si>
  <si>
    <t>Ersin KARTALMIŞ</t>
  </si>
  <si>
    <t>Ahmet GÜNGÖR</t>
  </si>
  <si>
    <t>Ödeme Yok!</t>
  </si>
  <si>
    <t>Grafik Tasarım Bölümü</t>
  </si>
  <si>
    <t>Merve YILDIRIM</t>
  </si>
  <si>
    <t>Seda Nur ATASOY</t>
  </si>
  <si>
    <t>Mesut TANRIKULU</t>
  </si>
  <si>
    <t>Gazanfer İLTAR</t>
  </si>
  <si>
    <t>Kültür Varlıklarını Koruma</t>
  </si>
  <si>
    <t>Resim Bölümü</t>
  </si>
  <si>
    <t>Tolga AKALIN</t>
  </si>
  <si>
    <t>Merve GÜVEN ÖZKERİM</t>
  </si>
  <si>
    <t>Erol Murat YILDIZ</t>
  </si>
  <si>
    <t>Türkçe ve Sosyal Bilimler E.</t>
  </si>
  <si>
    <t>Ünsal BEKDEMİR</t>
  </si>
  <si>
    <t>Serkan DOĞANAY</t>
  </si>
  <si>
    <t>Mehmet ALVER</t>
  </si>
  <si>
    <t>Lokman TAŞKESENLİOĞLU</t>
  </si>
  <si>
    <t>Mehmet ÖZMENLİ</t>
  </si>
  <si>
    <t>Eray ALACA</t>
  </si>
  <si>
    <t>Müzeyyen ALTUNBAY</t>
  </si>
  <si>
    <t>Dursun ŞAHİN</t>
  </si>
  <si>
    <t>Temel Eğitim Bölümü</t>
  </si>
  <si>
    <t>Oğuz Serdar KESİCİOĞLU</t>
  </si>
  <si>
    <t>Eser ÜLTAY</t>
  </si>
  <si>
    <t>Neslihan ÜLTAY</t>
  </si>
  <si>
    <t>Elif ÖZTÜRK</t>
  </si>
  <si>
    <t>Gonca ULUDAĞ</t>
  </si>
  <si>
    <t>Meltem DURAN</t>
  </si>
  <si>
    <t>Hülya YOLASIĞMAZOĞLU</t>
  </si>
  <si>
    <t>Gökhan HAMZAÇEBİ</t>
  </si>
  <si>
    <t>Özel Eğitim Bölümü</t>
  </si>
  <si>
    <t>Binnur Y. HACIİBRAHİMOĞLU</t>
  </si>
  <si>
    <t>Eğitim Bilimleri</t>
  </si>
  <si>
    <t>Mustafa ŞANAL</t>
  </si>
  <si>
    <t>Güven ÖZDEM</t>
  </si>
  <si>
    <t>Bünyamin ÇETİNKAYA</t>
  </si>
  <si>
    <t>Özlem Ulaş KILIÇ</t>
  </si>
  <si>
    <t>Temel TOPAL</t>
  </si>
  <si>
    <t>Fatmanur ÖZEN</t>
  </si>
  <si>
    <t>Tevfik UZUN</t>
  </si>
  <si>
    <t>Selcan KİLİS</t>
  </si>
  <si>
    <t>Berru ULUSOY</t>
  </si>
  <si>
    <t xml:space="preserve">Güzel Sanatlar Eğitimi </t>
  </si>
  <si>
    <t>Nalan OKAN AKIN</t>
  </si>
  <si>
    <t>Elif MAMUR YILMAZ</t>
  </si>
  <si>
    <t>Handan BÜLBÜL</t>
  </si>
  <si>
    <t>Abdullah ÖNLÜ</t>
  </si>
  <si>
    <t>BÖTE</t>
  </si>
  <si>
    <t>Necla Dönmez USTA</t>
  </si>
  <si>
    <t>Özlem BAYDAŞ ÖNLÜ</t>
  </si>
  <si>
    <t>Ebru TURAN GÜNTEPE</t>
  </si>
  <si>
    <t>Nadide Burcu ARSLAN</t>
  </si>
  <si>
    <t>Mustafa S. ABDÜSSELAM</t>
  </si>
  <si>
    <t>Matematik ve Fen Bilimleri</t>
  </si>
  <si>
    <t>Hasan Hüseyin AKSU</t>
  </si>
  <si>
    <t>Mustafa UZOĞLU</t>
  </si>
  <si>
    <t>Çiğdem ŞAHİN ÇAKIR</t>
  </si>
  <si>
    <t>Bahadır KOZ</t>
  </si>
  <si>
    <t>Cemalettin YILDIZ</t>
  </si>
  <si>
    <t>Günkut MESCİ</t>
  </si>
  <si>
    <t>Fahriye KARSLI BAYDERE</t>
  </si>
  <si>
    <t>Funda HASANÇEBİ</t>
  </si>
  <si>
    <t>Yasemin HACIOĞLU</t>
  </si>
  <si>
    <t>Ümit ŞENGÜL</t>
  </si>
  <si>
    <t>Ümmü Gülsüm DURUKAN</t>
  </si>
  <si>
    <t>Mihriban HACISALİOĞLU</t>
  </si>
  <si>
    <t>Uluslararası İlişkiler</t>
  </si>
  <si>
    <t>Yalçın SARIKAYA</t>
  </si>
  <si>
    <t>Betül KARAGÖZ YERDELEN</t>
  </si>
  <si>
    <t>Selçuk DUMAN</t>
  </si>
  <si>
    <t>Göktürk TÜYSÜZOĞLU</t>
  </si>
  <si>
    <t>Selim KURT</t>
  </si>
  <si>
    <t>Ayten MEHMED</t>
  </si>
  <si>
    <t>Siyaset Bilimi ve Kamu Yön.</t>
  </si>
  <si>
    <t>Ayşe ÖZCAN BUCKLEY</t>
  </si>
  <si>
    <t>Yasemin MAMUR IŞIKCI</t>
  </si>
  <si>
    <t>Cenk ÖZGEN</t>
  </si>
  <si>
    <t>Levent MEMİŞ</t>
  </si>
  <si>
    <t>Paşa BOZKURT</t>
  </si>
  <si>
    <t>Mertcan ÖZTÜRK</t>
  </si>
  <si>
    <t>İktisat</t>
  </si>
  <si>
    <t>Emek Aslı CİNEL</t>
  </si>
  <si>
    <t>Işıl DEMİRTAŞ</t>
  </si>
  <si>
    <t>Mehmet DURKAYA</t>
  </si>
  <si>
    <t>Servet CEYLAN</t>
  </si>
  <si>
    <t>Özlem ZEYBEK TEKİN</t>
  </si>
  <si>
    <t>Burcu YILMAZ ŞAHİN</t>
  </si>
  <si>
    <t>Işın KIRIŞKAN</t>
  </si>
  <si>
    <t xml:space="preserve">İşletme </t>
  </si>
  <si>
    <t>Mehmet Ozan CİNEL</t>
  </si>
  <si>
    <t>Kurtuluş Yılmaz GENÇ</t>
  </si>
  <si>
    <t>Esra Gökçen KAYGISIZ</t>
  </si>
  <si>
    <t>Murat ÖZDEMİR</t>
  </si>
  <si>
    <t>Uğur SEVİM</t>
  </si>
  <si>
    <t>Arzu DENİZ ÇAKIROĞLU</t>
  </si>
  <si>
    <t>Aytaç ERDEM</t>
  </si>
  <si>
    <t>Gülşah KARAVARDAR</t>
  </si>
  <si>
    <t>Ufuk PALA</t>
  </si>
  <si>
    <t>Reyhan Ayşen WOLFF</t>
  </si>
  <si>
    <t>Metin ÇAKIROĞLU</t>
  </si>
  <si>
    <t>Mehmet Akif KARA</t>
  </si>
  <si>
    <t>Murat SERÇEMELİ</t>
  </si>
  <si>
    <t>Alper KARAVARDAR</t>
  </si>
  <si>
    <t>Harun DUMLU</t>
  </si>
  <si>
    <t>Mustafa ÖZKAN</t>
  </si>
  <si>
    <t>-</t>
  </si>
  <si>
    <t>Abonoz KÜÇÜK</t>
  </si>
</sst>
</file>

<file path=xl/styles.xml><?xml version="1.0" encoding="utf-8"?>
<styleSheet xmlns="http://schemas.openxmlformats.org/spreadsheetml/2006/main">
  <numFmts count="1">
    <numFmt numFmtId="164" formatCode="#,##0.000"/>
  </numFmts>
  <fonts count="50">
    <font>
      <sz val="11"/>
      <color theme="1"/>
      <name val="Calibri"/>
      <family val="2"/>
      <charset val="162"/>
      <scheme val="minor"/>
    </font>
    <font>
      <sz val="11"/>
      <color theme="1"/>
      <name val="Calibri"/>
      <family val="2"/>
      <charset val="162"/>
      <scheme val="minor"/>
    </font>
    <font>
      <b/>
      <sz val="10"/>
      <color theme="1"/>
      <name val="Calibri"/>
      <family val="2"/>
      <charset val="162"/>
      <scheme val="minor"/>
    </font>
    <font>
      <sz val="9"/>
      <color theme="1"/>
      <name val="Calibri"/>
      <family val="2"/>
      <charset val="162"/>
      <scheme val="minor"/>
    </font>
    <font>
      <b/>
      <sz val="9"/>
      <color theme="1"/>
      <name val="Calibri"/>
      <family val="2"/>
      <charset val="162"/>
      <scheme val="minor"/>
    </font>
    <font>
      <b/>
      <sz val="12"/>
      <color theme="1"/>
      <name val="Calibri"/>
      <family val="2"/>
      <charset val="162"/>
      <scheme val="minor"/>
    </font>
    <font>
      <sz val="10"/>
      <color theme="1"/>
      <name val="Calibri"/>
      <family val="2"/>
      <charset val="162"/>
      <scheme val="minor"/>
    </font>
    <font>
      <b/>
      <sz val="14"/>
      <color theme="1"/>
      <name val="Calibri"/>
      <family val="2"/>
      <charset val="162"/>
      <scheme val="minor"/>
    </font>
    <font>
      <b/>
      <i/>
      <sz val="11"/>
      <color theme="1"/>
      <name val="Calibri"/>
      <family val="2"/>
      <charset val="162"/>
      <scheme val="minor"/>
    </font>
    <font>
      <b/>
      <sz val="11"/>
      <color theme="1"/>
      <name val="Calibri"/>
      <family val="2"/>
      <charset val="162"/>
      <scheme val="minor"/>
    </font>
    <font>
      <b/>
      <sz val="11"/>
      <color rgb="FFFF0000"/>
      <name val="Calibri"/>
      <family val="2"/>
      <charset val="162"/>
      <scheme val="minor"/>
    </font>
    <font>
      <sz val="8"/>
      <color theme="1"/>
      <name val="Calibri"/>
      <family val="2"/>
      <charset val="162"/>
      <scheme val="minor"/>
    </font>
    <font>
      <b/>
      <i/>
      <sz val="8"/>
      <color theme="1"/>
      <name val="Calibri"/>
      <family val="2"/>
      <charset val="162"/>
      <scheme val="minor"/>
    </font>
    <font>
      <b/>
      <sz val="10"/>
      <name val="Calibri"/>
      <family val="2"/>
      <charset val="162"/>
      <scheme val="minor"/>
    </font>
    <font>
      <b/>
      <sz val="8"/>
      <color theme="1"/>
      <name val="Calibri"/>
      <family val="2"/>
      <charset val="162"/>
      <scheme val="minor"/>
    </font>
    <font>
      <sz val="10"/>
      <name val="Calibri"/>
      <family val="2"/>
      <charset val="162"/>
      <scheme val="minor"/>
    </font>
    <font>
      <b/>
      <sz val="10"/>
      <color theme="0"/>
      <name val="Calibri"/>
      <family val="2"/>
      <charset val="162"/>
      <scheme val="minor"/>
    </font>
    <font>
      <i/>
      <sz val="11"/>
      <color theme="1"/>
      <name val="Calibri"/>
      <family val="2"/>
      <charset val="162"/>
      <scheme val="minor"/>
    </font>
    <font>
      <sz val="12"/>
      <color theme="1"/>
      <name val="Calibri"/>
      <family val="2"/>
      <charset val="162"/>
      <scheme val="minor"/>
    </font>
    <font>
      <b/>
      <sz val="12"/>
      <color rgb="FFFF0000"/>
      <name val="Calibri"/>
      <family val="2"/>
      <charset val="162"/>
      <scheme val="minor"/>
    </font>
    <font>
      <b/>
      <i/>
      <sz val="9"/>
      <color theme="1"/>
      <name val="Calibri"/>
      <family val="2"/>
      <charset val="162"/>
      <scheme val="minor"/>
    </font>
    <font>
      <b/>
      <sz val="8"/>
      <color theme="1"/>
      <name val="Webdings"/>
      <family val="1"/>
      <charset val="2"/>
    </font>
    <font>
      <b/>
      <sz val="12"/>
      <name val="Calibri"/>
      <family val="2"/>
      <charset val="162"/>
      <scheme val="minor"/>
    </font>
    <font>
      <i/>
      <sz val="9"/>
      <color theme="5"/>
      <name val="Calibri"/>
      <family val="2"/>
      <charset val="162"/>
      <scheme val="minor"/>
    </font>
    <font>
      <b/>
      <i/>
      <sz val="8"/>
      <color theme="1"/>
      <name val="Webdings"/>
      <family val="1"/>
      <charset val="2"/>
    </font>
    <font>
      <b/>
      <sz val="8"/>
      <name val="Calibri"/>
      <family val="2"/>
      <charset val="162"/>
      <scheme val="minor"/>
    </font>
    <font>
      <sz val="8"/>
      <name val="Calibri"/>
      <family val="2"/>
      <charset val="162"/>
      <scheme val="minor"/>
    </font>
    <font>
      <sz val="12"/>
      <name val="Calibri"/>
      <family val="2"/>
      <charset val="162"/>
      <scheme val="minor"/>
    </font>
    <font>
      <sz val="11"/>
      <name val="Calibri"/>
      <family val="2"/>
      <charset val="162"/>
      <scheme val="minor"/>
    </font>
    <font>
      <b/>
      <sz val="9"/>
      <color theme="0"/>
      <name val="Calibri"/>
      <family val="2"/>
      <charset val="162"/>
      <scheme val="minor"/>
    </font>
    <font>
      <sz val="10"/>
      <color theme="1" tint="0.34998626667073579"/>
      <name val="Calibri"/>
      <family val="2"/>
      <charset val="162"/>
      <scheme val="minor"/>
    </font>
    <font>
      <b/>
      <sz val="8"/>
      <color theme="1" tint="0.34998626667073579"/>
      <name val="Calibri"/>
      <family val="2"/>
      <charset val="162"/>
      <scheme val="minor"/>
    </font>
    <font>
      <b/>
      <sz val="12"/>
      <color theme="5" tint="-0.249977111117893"/>
      <name val="Calibri"/>
      <family val="2"/>
      <charset val="162"/>
      <scheme val="minor"/>
    </font>
    <font>
      <b/>
      <sz val="11"/>
      <color theme="5" tint="-0.249977111117893"/>
      <name val="Calibri"/>
      <family val="2"/>
      <charset val="162"/>
      <scheme val="minor"/>
    </font>
    <font>
      <i/>
      <sz val="8"/>
      <color theme="1"/>
      <name val="Calibri"/>
      <family val="2"/>
      <charset val="162"/>
      <scheme val="minor"/>
    </font>
    <font>
      <b/>
      <sz val="11"/>
      <color theme="3"/>
      <name val="Calibri"/>
      <family val="2"/>
      <charset val="162"/>
      <scheme val="minor"/>
    </font>
    <font>
      <i/>
      <sz val="10"/>
      <color theme="1"/>
      <name val="Calibri"/>
      <family val="2"/>
      <charset val="162"/>
      <scheme val="minor"/>
    </font>
    <font>
      <b/>
      <u/>
      <sz val="11"/>
      <color theme="7"/>
      <name val="Calibri"/>
      <family val="2"/>
      <charset val="162"/>
      <scheme val="minor"/>
    </font>
    <font>
      <b/>
      <i/>
      <sz val="9"/>
      <color rgb="FFC00000"/>
      <name val="Calibri"/>
      <family val="2"/>
      <charset val="162"/>
      <scheme val="minor"/>
    </font>
    <font>
      <sz val="7"/>
      <color theme="1"/>
      <name val="Calibri"/>
      <family val="2"/>
      <charset val="162"/>
      <scheme val="minor"/>
    </font>
    <font>
      <b/>
      <sz val="11"/>
      <name val="Calibri"/>
      <family val="2"/>
      <charset val="162"/>
      <scheme val="minor"/>
    </font>
    <font>
      <i/>
      <sz val="8"/>
      <color theme="0" tint="-0.34998626667073579"/>
      <name val="Calibri"/>
      <family val="2"/>
      <charset val="162"/>
      <scheme val="minor"/>
    </font>
    <font>
      <b/>
      <i/>
      <sz val="11"/>
      <color theme="0"/>
      <name val="Calibri"/>
      <family val="2"/>
      <charset val="162"/>
      <scheme val="minor"/>
    </font>
    <font>
      <b/>
      <sz val="11"/>
      <color rgb="FF0070C0"/>
      <name val="Calibri"/>
      <family val="2"/>
      <charset val="162"/>
      <scheme val="minor"/>
    </font>
    <font>
      <b/>
      <sz val="14"/>
      <color rgb="FF0070C0"/>
      <name val="Calibri"/>
      <family val="2"/>
      <charset val="162"/>
      <scheme val="minor"/>
    </font>
    <font>
      <sz val="8"/>
      <color theme="1" tint="0.34998626667073579"/>
      <name val="Calibri"/>
      <family val="2"/>
      <charset val="162"/>
      <scheme val="minor"/>
    </font>
    <font>
      <b/>
      <sz val="11"/>
      <color theme="0" tint="-0.34998626667073579"/>
      <name val="Calibri"/>
      <family val="2"/>
      <charset val="162"/>
      <scheme val="minor"/>
    </font>
    <font>
      <sz val="11"/>
      <color theme="0" tint="-0.34998626667073579"/>
      <name val="Calibri"/>
      <family val="2"/>
      <charset val="162"/>
      <scheme val="minor"/>
    </font>
    <font>
      <b/>
      <sz val="10"/>
      <color rgb="FFFF0000"/>
      <name val="Calibri"/>
      <family val="2"/>
      <charset val="162"/>
      <scheme val="minor"/>
    </font>
    <font>
      <b/>
      <sz val="12"/>
      <color theme="0"/>
      <name val="Arial Narrow"/>
      <family val="2"/>
      <charset val="16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749992370372631"/>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s>
  <cellStyleXfs count="3">
    <xf numFmtId="0" fontId="0" fillId="0" borderId="0"/>
    <xf numFmtId="9" fontId="1" fillId="0" borderId="0" applyFont="0" applyFill="0" applyBorder="0" applyAlignment="0" applyProtection="0"/>
    <xf numFmtId="0" fontId="1" fillId="0" borderId="0"/>
  </cellStyleXfs>
  <cellXfs count="134">
    <xf numFmtId="0" fontId="0" fillId="0" borderId="0" xfId="0"/>
    <xf numFmtId="0" fontId="3" fillId="0" borderId="0" xfId="0" applyFont="1"/>
    <xf numFmtId="0" fontId="0" fillId="0" borderId="0" xfId="0" applyProtection="1">
      <protection hidden="1"/>
    </xf>
    <xf numFmtId="0" fontId="9" fillId="0" borderId="0" xfId="0" applyFont="1" applyAlignment="1" applyProtection="1">
      <alignment horizontal="left"/>
      <protection hidden="1"/>
    </xf>
    <xf numFmtId="49" fontId="1" fillId="0" borderId="0" xfId="2" applyNumberFormat="1" applyAlignment="1" applyProtection="1">
      <alignment horizontal="right"/>
      <protection hidden="1"/>
    </xf>
    <xf numFmtId="49" fontId="0" fillId="0" borderId="0" xfId="0" applyNumberFormat="1" applyProtection="1">
      <protection hidden="1"/>
    </xf>
    <xf numFmtId="49" fontId="2" fillId="0" borderId="0" xfId="2" applyNumberFormat="1" applyFont="1" applyAlignment="1" applyProtection="1">
      <alignment horizontal="left"/>
      <protection hidden="1"/>
    </xf>
    <xf numFmtId="49" fontId="17" fillId="0" borderId="0" xfId="2" applyNumberFormat="1" applyFont="1" applyAlignment="1" applyProtection="1">
      <alignment horizontal="center"/>
      <protection hidden="1"/>
    </xf>
    <xf numFmtId="49" fontId="6" fillId="0" borderId="0" xfId="2" applyNumberFormat="1" applyFont="1" applyAlignment="1" applyProtection="1">
      <alignment horizontal="left"/>
      <protection hidden="1"/>
    </xf>
    <xf numFmtId="0" fontId="13" fillId="0" borderId="0" xfId="0" applyFont="1" applyAlignment="1" applyProtection="1">
      <alignment horizontal="center"/>
      <protection hidden="1"/>
    </xf>
    <xf numFmtId="0" fontId="0" fillId="0" borderId="8" xfId="2" applyFont="1" applyBorder="1" applyProtection="1">
      <protection hidden="1"/>
    </xf>
    <xf numFmtId="49" fontId="9" fillId="0" borderId="0" xfId="2" applyNumberFormat="1" applyFont="1" applyBorder="1" applyAlignment="1" applyProtection="1">
      <alignment horizontal="right"/>
      <protection hidden="1"/>
    </xf>
    <xf numFmtId="0" fontId="1" fillId="0" borderId="0" xfId="2" applyBorder="1" applyProtection="1">
      <protection hidden="1"/>
    </xf>
    <xf numFmtId="0" fontId="1" fillId="0" borderId="0" xfId="2" applyFill="1" applyBorder="1" applyAlignment="1" applyProtection="1">
      <alignment horizontal="center"/>
      <protection hidden="1"/>
    </xf>
    <xf numFmtId="0" fontId="15" fillId="0" borderId="0" xfId="0" applyFont="1" applyBorder="1" applyAlignment="1" applyProtection="1">
      <alignment horizontal="center"/>
      <protection hidden="1"/>
    </xf>
    <xf numFmtId="0" fontId="0" fillId="0" borderId="0" xfId="0" applyAlignment="1" applyProtection="1">
      <alignment horizontal="center"/>
      <protection hidden="1"/>
    </xf>
    <xf numFmtId="0" fontId="11" fillId="0" borderId="0" xfId="0" applyFont="1" applyAlignment="1" applyProtection="1">
      <alignment horizontal="center"/>
      <protection hidden="1"/>
    </xf>
    <xf numFmtId="0" fontId="18" fillId="0" borderId="0" xfId="0" applyFont="1" applyAlignment="1" applyProtection="1">
      <alignment horizontal="center" vertical="center"/>
      <protection hidden="1"/>
    </xf>
    <xf numFmtId="0" fontId="0" fillId="0" borderId="0" xfId="0" applyAlignment="1" applyProtection="1">
      <alignment horizontal="center" vertical="top"/>
      <protection hidden="1"/>
    </xf>
    <xf numFmtId="0" fontId="2" fillId="0" borderId="0" xfId="0" applyFont="1" applyFill="1" applyBorder="1" applyAlignment="1" applyProtection="1">
      <alignment horizontal="center" vertical="top" wrapText="1"/>
      <protection hidden="1"/>
    </xf>
    <xf numFmtId="49" fontId="2" fillId="0" borderId="0" xfId="1" applyNumberFormat="1" applyFont="1" applyFill="1" applyBorder="1" applyAlignment="1" applyProtection="1">
      <alignment horizontal="center" vertical="top"/>
      <protection hidden="1"/>
    </xf>
    <xf numFmtId="49" fontId="2" fillId="0" borderId="0" xfId="1" applyNumberFormat="1" applyFont="1" applyFill="1" applyBorder="1" applyAlignment="1" applyProtection="1">
      <alignment horizontal="center" vertical="top" wrapText="1"/>
      <protection hidden="1"/>
    </xf>
    <xf numFmtId="49" fontId="2" fillId="0" borderId="0" xfId="0" applyNumberFormat="1" applyFont="1" applyFill="1" applyBorder="1" applyAlignment="1" applyProtection="1">
      <alignment horizontal="center" vertical="top" wrapText="1"/>
      <protection hidden="1"/>
    </xf>
    <xf numFmtId="0" fontId="18" fillId="0" borderId="0" xfId="0" applyFont="1" applyBorder="1" applyAlignment="1" applyProtection="1">
      <alignment horizontal="center" vertical="center"/>
      <protection hidden="1"/>
    </xf>
    <xf numFmtId="0" fontId="0" fillId="0" borderId="0" xfId="0" applyBorder="1" applyAlignment="1" applyProtection="1">
      <alignment horizontal="center" vertical="top"/>
      <protection hidden="1"/>
    </xf>
    <xf numFmtId="0" fontId="0" fillId="0" borderId="0" xfId="0" applyAlignment="1" applyProtection="1">
      <alignment vertical="center"/>
      <protection hidden="1"/>
    </xf>
    <xf numFmtId="0" fontId="19" fillId="0" borderId="11" xfId="0" applyFont="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49" fontId="16" fillId="3" borderId="7" xfId="0" applyNumberFormat="1" applyFont="1" applyFill="1" applyBorder="1" applyAlignment="1" applyProtection="1">
      <alignment horizontal="center" vertical="top" wrapText="1"/>
      <protection hidden="1"/>
    </xf>
    <xf numFmtId="49" fontId="16" fillId="3" borderId="5" xfId="0" applyNumberFormat="1" applyFont="1" applyFill="1" applyBorder="1" applyAlignment="1" applyProtection="1">
      <alignment horizontal="center" vertical="center" wrapText="1"/>
      <protection hidden="1"/>
    </xf>
    <xf numFmtId="0" fontId="23" fillId="0" borderId="0" xfId="0" applyFont="1"/>
    <xf numFmtId="0" fontId="26" fillId="4" borderId="3" xfId="0" applyFont="1" applyFill="1" applyBorder="1" applyAlignment="1" applyProtection="1">
      <alignment horizontal="left" vertical="center" wrapText="1"/>
      <protection hidden="1"/>
    </xf>
    <xf numFmtId="164" fontId="27" fillId="4" borderId="8" xfId="0" applyNumberFormat="1" applyFont="1" applyFill="1" applyBorder="1" applyAlignment="1" applyProtection="1">
      <alignment horizontal="right" vertical="center" wrapText="1"/>
      <protection hidden="1"/>
    </xf>
    <xf numFmtId="0" fontId="28" fillId="0" borderId="0" xfId="0" applyFont="1" applyProtection="1">
      <protection hidden="1"/>
    </xf>
    <xf numFmtId="0" fontId="0" fillId="0" borderId="0" xfId="0" applyBorder="1" applyAlignment="1" applyProtection="1">
      <alignment horizontal="center"/>
      <protection hidden="1"/>
    </xf>
    <xf numFmtId="0" fontId="29" fillId="3" borderId="0" xfId="0" applyFont="1" applyFill="1" applyBorder="1" applyAlignment="1" applyProtection="1">
      <alignment horizontal="center" vertical="top"/>
      <protection hidden="1"/>
    </xf>
    <xf numFmtId="0" fontId="18" fillId="0" borderId="0" xfId="0" applyFont="1" applyAlignment="1" applyProtection="1">
      <alignment horizontal="center" vertical="top"/>
      <protection hidden="1"/>
    </xf>
    <xf numFmtId="0" fontId="30" fillId="0" borderId="17" xfId="0" applyFont="1" applyBorder="1" applyAlignment="1" applyProtection="1">
      <protection hidden="1"/>
    </xf>
    <xf numFmtId="0" fontId="30" fillId="0" borderId="16" xfId="0" applyFont="1" applyBorder="1" applyAlignment="1" applyProtection="1">
      <protection hidden="1"/>
    </xf>
    <xf numFmtId="0" fontId="31" fillId="0" borderId="18" xfId="0" applyFont="1" applyBorder="1" applyAlignment="1" applyProtection="1">
      <alignment vertical="center"/>
      <protection hidden="1"/>
    </xf>
    <xf numFmtId="164" fontId="15" fillId="0" borderId="8" xfId="0" applyNumberFormat="1" applyFont="1" applyFill="1" applyBorder="1" applyAlignment="1" applyProtection="1">
      <alignment horizontal="center" vertical="center" wrapText="1"/>
      <protection hidden="1"/>
    </xf>
    <xf numFmtId="0" fontId="4" fillId="0" borderId="15" xfId="0" applyFont="1" applyBorder="1" applyAlignment="1" applyProtection="1">
      <alignment vertical="center" wrapText="1"/>
      <protection hidden="1"/>
    </xf>
    <xf numFmtId="0" fontId="10" fillId="4" borderId="3" xfId="2" applyFont="1" applyFill="1" applyBorder="1" applyAlignment="1" applyProtection="1">
      <alignment horizontal="center"/>
      <protection hidden="1"/>
    </xf>
    <xf numFmtId="0" fontId="0" fillId="2" borderId="0" xfId="0" applyFill="1" applyProtection="1">
      <protection hidden="1"/>
    </xf>
    <xf numFmtId="0" fontId="34" fillId="0" borderId="6" xfId="0" applyFont="1" applyBorder="1" applyAlignment="1" applyProtection="1">
      <alignment vertical="center" wrapText="1"/>
      <protection hidden="1"/>
    </xf>
    <xf numFmtId="49" fontId="6" fillId="0" borderId="0" xfId="2" applyNumberFormat="1" applyFont="1" applyAlignment="1" applyProtection="1">
      <alignment horizontal="left" vertical="center"/>
      <protection hidden="1"/>
    </xf>
    <xf numFmtId="49" fontId="2" fillId="0" borderId="0" xfId="2"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49" fontId="36" fillId="0" borderId="0" xfId="2" applyNumberFormat="1" applyFont="1" applyAlignment="1" applyProtection="1">
      <alignment horizontal="left" vertical="center"/>
      <protection hidden="1"/>
    </xf>
    <xf numFmtId="0" fontId="6" fillId="0" borderId="11" xfId="0" applyFont="1" applyBorder="1" applyAlignment="1" applyProtection="1">
      <alignment horizontal="center" vertical="center"/>
      <protection hidden="1"/>
    </xf>
    <xf numFmtId="0" fontId="30" fillId="0" borderId="19" xfId="0" applyFont="1" applyBorder="1" applyAlignment="1" applyProtection="1">
      <protection hidden="1"/>
    </xf>
    <xf numFmtId="0" fontId="6" fillId="0" borderId="0" xfId="0" applyFont="1" applyBorder="1" applyAlignment="1" applyProtection="1">
      <alignment horizontal="center" vertical="center"/>
      <protection hidden="1"/>
    </xf>
    <xf numFmtId="0" fontId="30" fillId="0" borderId="11" xfId="0" applyFont="1" applyBorder="1" applyAlignment="1" applyProtection="1">
      <protection hidden="1"/>
    </xf>
    <xf numFmtId="0" fontId="3" fillId="0" borderId="4" xfId="0" applyFont="1" applyFill="1" applyBorder="1" applyProtection="1">
      <protection hidden="1"/>
    </xf>
    <xf numFmtId="0" fontId="39" fillId="0" borderId="0" xfId="0" applyFont="1" applyProtection="1">
      <protection hidden="1"/>
    </xf>
    <xf numFmtId="0" fontId="28" fillId="0" borderId="8" xfId="2" applyFont="1" applyBorder="1" applyProtection="1">
      <protection hidden="1"/>
    </xf>
    <xf numFmtId="0" fontId="13" fillId="2" borderId="8" xfId="0" applyFont="1" applyFill="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34" fillId="0" borderId="0" xfId="0" applyFont="1" applyAlignment="1">
      <alignment horizontal="right" vertical="center"/>
    </xf>
    <xf numFmtId="0" fontId="34" fillId="0" borderId="0" xfId="0" applyFont="1"/>
    <xf numFmtId="0" fontId="12" fillId="0" borderId="0" xfId="2" applyFont="1" applyAlignment="1">
      <alignment horizontal="center"/>
    </xf>
    <xf numFmtId="0" fontId="41" fillId="0" borderId="0" xfId="2" applyFont="1" applyAlignment="1">
      <alignment horizontal="center"/>
    </xf>
    <xf numFmtId="0" fontId="7" fillId="5" borderId="10" xfId="0" applyFont="1" applyFill="1" applyBorder="1" applyAlignment="1" applyProtection="1">
      <alignment horizontal="center" vertical="center" wrapText="1"/>
      <protection hidden="1"/>
    </xf>
    <xf numFmtId="0" fontId="7" fillId="5" borderId="5" xfId="0" applyFont="1" applyFill="1" applyBorder="1" applyAlignment="1" applyProtection="1">
      <alignment vertical="center" wrapText="1"/>
      <protection hidden="1"/>
    </xf>
    <xf numFmtId="0" fontId="7" fillId="5" borderId="0" xfId="0" applyFont="1" applyFill="1" applyBorder="1" applyAlignment="1" applyProtection="1">
      <alignment horizontal="center" vertical="center" wrapText="1"/>
      <protection hidden="1"/>
    </xf>
    <xf numFmtId="0" fontId="7" fillId="5" borderId="12" xfId="0" applyFont="1" applyFill="1" applyBorder="1" applyAlignment="1" applyProtection="1">
      <alignment vertical="center" wrapText="1"/>
      <protection hidden="1"/>
    </xf>
    <xf numFmtId="0" fontId="7" fillId="5" borderId="14" xfId="0" applyFont="1" applyFill="1" applyBorder="1" applyAlignment="1" applyProtection="1">
      <alignment horizontal="center" vertical="center" wrapText="1"/>
      <protection hidden="1"/>
    </xf>
    <xf numFmtId="0" fontId="7" fillId="5" borderId="7" xfId="0" applyFont="1" applyFill="1" applyBorder="1" applyAlignment="1" applyProtection="1">
      <alignment vertical="center" wrapText="1"/>
      <protection hidden="1"/>
    </xf>
    <xf numFmtId="0" fontId="12" fillId="5" borderId="4" xfId="0" applyFont="1" applyFill="1" applyBorder="1" applyAlignment="1" applyProtection="1">
      <alignment horizontal="center" vertical="center" wrapText="1"/>
      <protection hidden="1"/>
    </xf>
    <xf numFmtId="0" fontId="14" fillId="5" borderId="1" xfId="0" applyFont="1" applyFill="1" applyBorder="1" applyAlignment="1" applyProtection="1">
      <alignment horizontal="left" wrapText="1"/>
      <protection hidden="1"/>
    </xf>
    <xf numFmtId="49" fontId="20" fillId="5" borderId="4" xfId="1" applyNumberFormat="1" applyFont="1" applyFill="1" applyBorder="1" applyAlignment="1" applyProtection="1">
      <alignment horizontal="center" vertical="center"/>
      <protection hidden="1"/>
    </xf>
    <xf numFmtId="49" fontId="20" fillId="5" borderId="10" xfId="1" applyNumberFormat="1" applyFont="1" applyFill="1" applyBorder="1" applyAlignment="1" applyProtection="1">
      <alignment horizontal="center" vertical="center" wrapText="1"/>
      <protection hidden="1"/>
    </xf>
    <xf numFmtId="49" fontId="20" fillId="5" borderId="4" xfId="1" applyNumberFormat="1" applyFont="1" applyFill="1" applyBorder="1" applyAlignment="1" applyProtection="1">
      <alignment horizontal="center" vertical="center" wrapText="1"/>
      <protection hidden="1"/>
    </xf>
    <xf numFmtId="49" fontId="20" fillId="5" borderId="10" xfId="0" applyNumberFormat="1"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top" wrapText="1"/>
      <protection hidden="1"/>
    </xf>
    <xf numFmtId="0" fontId="14" fillId="5" borderId="14" xfId="0" applyFont="1" applyFill="1" applyBorder="1" applyAlignment="1" applyProtection="1">
      <alignment horizontal="left" vertical="top" wrapText="1"/>
      <protection hidden="1"/>
    </xf>
    <xf numFmtId="49" fontId="20" fillId="5" borderId="6" xfId="1" applyNumberFormat="1" applyFont="1" applyFill="1" applyBorder="1" applyAlignment="1" applyProtection="1">
      <alignment horizontal="center" vertical="top"/>
      <protection hidden="1"/>
    </xf>
    <xf numFmtId="49" fontId="20" fillId="5" borderId="14" xfId="1" applyNumberFormat="1" applyFont="1" applyFill="1" applyBorder="1" applyAlignment="1" applyProtection="1">
      <alignment horizontal="center" vertical="top" wrapText="1"/>
      <protection hidden="1"/>
    </xf>
    <xf numFmtId="49" fontId="20" fillId="5" borderId="6" xfId="1" applyNumberFormat="1" applyFont="1" applyFill="1" applyBorder="1" applyAlignment="1" applyProtection="1">
      <alignment horizontal="center" vertical="top" wrapText="1"/>
      <protection hidden="1"/>
    </xf>
    <xf numFmtId="49" fontId="20" fillId="5" borderId="14" xfId="0" applyNumberFormat="1" applyFont="1" applyFill="1" applyBorder="1" applyAlignment="1" applyProtection="1">
      <alignment horizontal="center" vertical="top" wrapText="1"/>
      <protection hidden="1"/>
    </xf>
    <xf numFmtId="0" fontId="25" fillId="5" borderId="3" xfId="0" applyFont="1" applyFill="1" applyBorder="1" applyAlignment="1" applyProtection="1">
      <alignment horizontal="left" vertical="center" wrapText="1"/>
      <protection hidden="1"/>
    </xf>
    <xf numFmtId="164" fontId="13" fillId="5" borderId="8" xfId="0" applyNumberFormat="1" applyFont="1" applyFill="1" applyBorder="1" applyAlignment="1" applyProtection="1">
      <alignment horizontal="center" vertical="center" wrapText="1"/>
      <protection hidden="1"/>
    </xf>
    <xf numFmtId="164" fontId="22" fillId="5" borderId="8" xfId="0" applyNumberFormat="1" applyFont="1" applyFill="1" applyBorder="1" applyAlignment="1" applyProtection="1">
      <alignment horizontal="right" vertical="center" wrapText="1"/>
      <protection hidden="1"/>
    </xf>
    <xf numFmtId="0" fontId="0" fillId="5" borderId="8" xfId="0" applyFill="1" applyBorder="1" applyAlignment="1" applyProtection="1">
      <alignment horizontal="center"/>
      <protection hidden="1"/>
    </xf>
    <xf numFmtId="0" fontId="0" fillId="5" borderId="8" xfId="2" applyFont="1" applyFill="1" applyBorder="1" applyAlignment="1" applyProtection="1">
      <alignment horizontal="center"/>
      <protection hidden="1"/>
    </xf>
    <xf numFmtId="0" fontId="1" fillId="5" borderId="8" xfId="2" applyFill="1" applyBorder="1" applyAlignment="1" applyProtection="1">
      <alignment horizontal="center"/>
      <protection hidden="1"/>
    </xf>
    <xf numFmtId="0" fontId="43" fillId="4" borderId="2" xfId="2" applyFont="1" applyFill="1" applyBorder="1" applyAlignment="1" applyProtection="1">
      <alignment horizontal="left"/>
      <protection hidden="1"/>
    </xf>
    <xf numFmtId="49" fontId="43" fillId="4" borderId="8" xfId="2" applyNumberFormat="1" applyFont="1" applyFill="1" applyBorder="1" applyAlignment="1" applyProtection="1">
      <alignment horizontal="right"/>
      <protection hidden="1"/>
    </xf>
    <xf numFmtId="49" fontId="43" fillId="4" borderId="1" xfId="2" applyNumberFormat="1" applyFont="1" applyFill="1" applyBorder="1" applyAlignment="1" applyProtection="1">
      <alignment horizontal="right"/>
      <protection hidden="1"/>
    </xf>
    <xf numFmtId="0" fontId="14" fillId="0" borderId="15" xfId="0" applyFont="1" applyBorder="1" applyAlignment="1" applyProtection="1">
      <alignment vertical="center" wrapText="1"/>
      <protection hidden="1"/>
    </xf>
    <xf numFmtId="0" fontId="11" fillId="0" borderId="0" xfId="0" applyFont="1" applyProtection="1">
      <protection hidden="1"/>
    </xf>
    <xf numFmtId="0" fontId="11" fillId="0" borderId="0" xfId="0" applyFont="1" applyAlignment="1" applyProtection="1">
      <alignment horizontal="center" vertical="center"/>
      <protection hidden="1"/>
    </xf>
    <xf numFmtId="0" fontId="45" fillId="0" borderId="17" xfId="0" applyFont="1" applyBorder="1" applyAlignment="1" applyProtection="1">
      <protection hidden="1"/>
    </xf>
    <xf numFmtId="0" fontId="45" fillId="0" borderId="16" xfId="0" applyFont="1" applyBorder="1" applyAlignment="1" applyProtection="1">
      <protection hidden="1"/>
    </xf>
    <xf numFmtId="49" fontId="46" fillId="0" borderId="8" xfId="2" applyNumberFormat="1" applyFont="1" applyBorder="1" applyAlignment="1" applyProtection="1">
      <alignment horizontal="right"/>
      <protection hidden="1"/>
    </xf>
    <xf numFmtId="0" fontId="47" fillId="0" borderId="8" xfId="0" applyFont="1" applyBorder="1" applyProtection="1">
      <protection hidden="1"/>
    </xf>
    <xf numFmtId="0" fontId="47" fillId="0" borderId="8" xfId="2" applyFont="1" applyBorder="1" applyProtection="1">
      <protection hidden="1"/>
    </xf>
    <xf numFmtId="14" fontId="2"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48"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0" borderId="0" xfId="0" applyFont="1" applyAlignment="1" applyProtection="1">
      <alignment horizontal="left"/>
      <protection hidden="1"/>
    </xf>
    <xf numFmtId="0" fontId="6" fillId="0" borderId="0" xfId="0" applyFont="1" applyProtection="1">
      <protection hidden="1"/>
    </xf>
    <xf numFmtId="0" fontId="16" fillId="0" borderId="0" xfId="0" applyFont="1" applyFill="1" applyBorder="1" applyAlignment="1" applyProtection="1">
      <alignment horizontal="center" vertical="center"/>
      <protection hidden="1"/>
    </xf>
    <xf numFmtId="49" fontId="46" fillId="0" borderId="8" xfId="2" applyNumberFormat="1" applyFont="1" applyFill="1" applyBorder="1" applyAlignment="1" applyProtection="1">
      <alignment horizontal="right"/>
      <protection hidden="1"/>
    </xf>
    <xf numFmtId="49" fontId="9" fillId="0" borderId="8" xfId="2" applyNumberFormat="1" applyFont="1" applyFill="1" applyBorder="1" applyAlignment="1" applyProtection="1">
      <alignment horizontal="right"/>
      <protection hidden="1"/>
    </xf>
    <xf numFmtId="49" fontId="40" fillId="0" borderId="8" xfId="2" applyNumberFormat="1" applyFont="1" applyFill="1" applyBorder="1" applyAlignment="1" applyProtection="1">
      <alignment horizontal="right"/>
      <protection hidden="1"/>
    </xf>
    <xf numFmtId="0" fontId="49" fillId="3" borderId="8" xfId="0" applyFont="1" applyFill="1" applyBorder="1" applyAlignment="1" applyProtection="1">
      <alignment horizontal="center" vertical="center"/>
      <protection hidden="1"/>
    </xf>
    <xf numFmtId="0" fontId="32" fillId="0" borderId="0" xfId="0" applyFont="1" applyAlignment="1" applyProtection="1">
      <alignment horizontal="center"/>
      <protection hidden="1"/>
    </xf>
    <xf numFmtId="49" fontId="33" fillId="0" borderId="0" xfId="2" applyNumberFormat="1" applyFont="1" applyAlignment="1" applyProtection="1">
      <alignment horizontal="center"/>
      <protection hidden="1"/>
    </xf>
    <xf numFmtId="49" fontId="37" fillId="0" borderId="0" xfId="2" applyNumberFormat="1" applyFont="1" applyAlignment="1" applyProtection="1">
      <alignment horizontal="center"/>
      <protection hidden="1"/>
    </xf>
    <xf numFmtId="49" fontId="35" fillId="0" borderId="0" xfId="2" applyNumberFormat="1" applyFont="1" applyAlignment="1" applyProtection="1">
      <alignment horizontal="center"/>
      <protection hidden="1"/>
    </xf>
    <xf numFmtId="0" fontId="2" fillId="0" borderId="0" xfId="0" applyFont="1" applyAlignment="1" applyProtection="1">
      <alignment horizontal="right" vertical="center"/>
      <protection hidden="1"/>
    </xf>
    <xf numFmtId="49" fontId="42" fillId="6" borderId="1" xfId="0" applyNumberFormat="1" applyFont="1" applyFill="1" applyBorder="1" applyAlignment="1" applyProtection="1">
      <alignment horizontal="left" vertical="center"/>
      <protection hidden="1"/>
    </xf>
    <xf numFmtId="0" fontId="42" fillId="6" borderId="3" xfId="0" applyFont="1" applyFill="1" applyBorder="1" applyAlignment="1" applyProtection="1">
      <alignment horizontal="left" vertical="center"/>
      <protection hidden="1"/>
    </xf>
    <xf numFmtId="0" fontId="8" fillId="4" borderId="1"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0" fontId="8" fillId="4" borderId="3" xfId="0" applyFont="1" applyFill="1" applyBorder="1" applyAlignment="1" applyProtection="1">
      <alignment horizontal="center" vertical="center"/>
      <protection hidden="1"/>
    </xf>
    <xf numFmtId="0" fontId="5" fillId="5" borderId="9" xfId="0" applyFont="1" applyFill="1" applyBorder="1" applyAlignment="1" applyProtection="1">
      <alignment horizontal="center"/>
      <protection hidden="1"/>
    </xf>
    <xf numFmtId="0" fontId="5" fillId="5" borderId="10" xfId="0" applyFont="1" applyFill="1" applyBorder="1" applyAlignment="1" applyProtection="1">
      <alignment horizontal="center"/>
      <protection hidden="1"/>
    </xf>
    <xf numFmtId="0" fontId="44" fillId="5" borderId="10" xfId="0" applyFont="1" applyFill="1" applyBorder="1" applyAlignment="1" applyProtection="1">
      <alignment horizontal="right" vertical="center" wrapText="1"/>
      <protection hidden="1"/>
    </xf>
    <xf numFmtId="0" fontId="44" fillId="5" borderId="0" xfId="0" applyFont="1" applyFill="1" applyBorder="1" applyAlignment="1" applyProtection="1">
      <alignment horizontal="right" vertical="center" wrapText="1"/>
      <protection hidden="1"/>
    </xf>
    <xf numFmtId="0" fontId="44" fillId="5" borderId="14" xfId="0" applyFont="1" applyFill="1" applyBorder="1" applyAlignment="1" applyProtection="1">
      <alignment horizontal="right" vertical="center" wrapText="1"/>
      <protection hidden="1"/>
    </xf>
    <xf numFmtId="0" fontId="2" fillId="5" borderId="11" xfId="0" applyFont="1" applyFill="1" applyBorder="1" applyAlignment="1" applyProtection="1">
      <alignment horizontal="center"/>
      <protection hidden="1"/>
    </xf>
    <xf numFmtId="0" fontId="2" fillId="5" borderId="0" xfId="0" applyFont="1" applyFill="1" applyBorder="1" applyAlignment="1" applyProtection="1">
      <alignment horizontal="center"/>
      <protection hidden="1"/>
    </xf>
    <xf numFmtId="49" fontId="2" fillId="5" borderId="13" xfId="0" applyNumberFormat="1" applyFont="1" applyFill="1" applyBorder="1" applyAlignment="1" applyProtection="1">
      <alignment horizontal="center" vertical="center"/>
      <protection hidden="1"/>
    </xf>
    <xf numFmtId="49" fontId="2" fillId="5" borderId="14" xfId="0" applyNumberFormat="1" applyFont="1" applyFill="1" applyBorder="1" applyAlignment="1" applyProtection="1">
      <alignment horizontal="center" vertical="center"/>
      <protection hidden="1"/>
    </xf>
    <xf numFmtId="49" fontId="38" fillId="2" borderId="1" xfId="0" applyNumberFormat="1" applyFont="1" applyFill="1" applyBorder="1" applyAlignment="1" applyProtection="1">
      <alignment horizontal="right"/>
      <protection hidden="1"/>
    </xf>
    <xf numFmtId="49" fontId="38" fillId="2" borderId="2" xfId="0" applyNumberFormat="1" applyFont="1" applyFill="1" applyBorder="1" applyAlignment="1" applyProtection="1">
      <alignment horizontal="right"/>
      <protection hidden="1"/>
    </xf>
    <xf numFmtId="49" fontId="20" fillId="2" borderId="2" xfId="0" applyNumberFormat="1" applyFont="1" applyFill="1" applyBorder="1" applyAlignment="1" applyProtection="1">
      <alignment horizontal="left"/>
      <protection hidden="1"/>
    </xf>
    <xf numFmtId="0" fontId="20" fillId="2" borderId="2" xfId="0" applyFont="1" applyFill="1" applyBorder="1" applyAlignment="1" applyProtection="1">
      <alignment horizontal="left"/>
      <protection hidden="1"/>
    </xf>
    <xf numFmtId="0" fontId="20" fillId="2" borderId="3" xfId="0" applyFont="1" applyFill="1" applyBorder="1" applyAlignment="1" applyProtection="1">
      <alignment horizontal="left"/>
      <protection hidden="1"/>
    </xf>
  </cellXfs>
  <cellStyles count="3">
    <cellStyle name="Normal" xfId="0" builtinId="0"/>
    <cellStyle name="Stil 1" xfId="2"/>
    <cellStyle name="Yüzd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1.4'!A1"/><Relationship Id="rId13" Type="http://schemas.openxmlformats.org/officeDocument/2006/relationships/hyperlink" Target="#'3.4'!A1"/><Relationship Id="rId18" Type="http://schemas.openxmlformats.org/officeDocument/2006/relationships/hyperlink" Target="#'1.13'!A1"/><Relationship Id="rId26" Type="http://schemas.openxmlformats.org/officeDocument/2006/relationships/hyperlink" Target="#'3.1'!A1"/><Relationship Id="rId3" Type="http://schemas.openxmlformats.org/officeDocument/2006/relationships/image" Target="../media/image2.png"/><Relationship Id="rId21" Type="http://schemas.openxmlformats.org/officeDocument/2006/relationships/hyperlink" Target="#'3.8'!A1"/><Relationship Id="rId7" Type="http://schemas.openxmlformats.org/officeDocument/2006/relationships/hyperlink" Target="#'1.8'!A1"/><Relationship Id="rId12" Type="http://schemas.openxmlformats.org/officeDocument/2006/relationships/hyperlink" Target="#'3.13'!A1"/><Relationship Id="rId17" Type="http://schemas.openxmlformats.org/officeDocument/2006/relationships/hyperlink" Target="#'1.11'!A1"/><Relationship Id="rId25" Type="http://schemas.openxmlformats.org/officeDocument/2006/relationships/hyperlink" Target="#'2.3'!A1"/><Relationship Id="rId2" Type="http://schemas.openxmlformats.org/officeDocument/2006/relationships/hyperlink" Target="#'2.1'!A1"/><Relationship Id="rId16" Type="http://schemas.openxmlformats.org/officeDocument/2006/relationships/hyperlink" Target="#'1.2'!A1"/><Relationship Id="rId20" Type="http://schemas.openxmlformats.org/officeDocument/2006/relationships/hyperlink" Target="#'2.4'!A1"/><Relationship Id="rId29" Type="http://schemas.openxmlformats.org/officeDocument/2006/relationships/hyperlink" Target="#'3.11'!A1"/><Relationship Id="rId1" Type="http://schemas.openxmlformats.org/officeDocument/2006/relationships/image" Target="../media/image1.png"/><Relationship Id="rId6" Type="http://schemas.openxmlformats.org/officeDocument/2006/relationships/hyperlink" Target="#'3.3'!A1"/><Relationship Id="rId11" Type="http://schemas.openxmlformats.org/officeDocument/2006/relationships/hyperlink" Target="#'1.3'!A1"/><Relationship Id="rId24" Type="http://schemas.openxmlformats.org/officeDocument/2006/relationships/hyperlink" Target="#'4.1'!A1"/><Relationship Id="rId5" Type="http://schemas.openxmlformats.org/officeDocument/2006/relationships/hyperlink" Target="#'1.7'!A1"/><Relationship Id="rId15" Type="http://schemas.openxmlformats.org/officeDocument/2006/relationships/hyperlink" Target="#'1.12'!A1"/><Relationship Id="rId23" Type="http://schemas.openxmlformats.org/officeDocument/2006/relationships/hyperlink" Target="#'3.9'!A1"/><Relationship Id="rId28" Type="http://schemas.openxmlformats.org/officeDocument/2006/relationships/hyperlink" Target="#'3.10'!A1"/><Relationship Id="rId10" Type="http://schemas.openxmlformats.org/officeDocument/2006/relationships/hyperlink" Target="#'1.6'!A1"/><Relationship Id="rId19" Type="http://schemas.openxmlformats.org/officeDocument/2006/relationships/hyperlink" Target="#'2.2'!A1"/><Relationship Id="rId31" Type="http://schemas.openxmlformats.org/officeDocument/2006/relationships/hyperlink" Target="#'4.5'!A1"/><Relationship Id="rId4" Type="http://schemas.openxmlformats.org/officeDocument/2006/relationships/hyperlink" Target="#'1.9'!A1"/><Relationship Id="rId9" Type="http://schemas.openxmlformats.org/officeDocument/2006/relationships/hyperlink" Target="#'1.5'!A1"/><Relationship Id="rId14" Type="http://schemas.openxmlformats.org/officeDocument/2006/relationships/hyperlink" Target="#'1.10'!A1"/><Relationship Id="rId22" Type="http://schemas.openxmlformats.org/officeDocument/2006/relationships/hyperlink" Target="#'3.12'!A1"/><Relationship Id="rId27" Type="http://schemas.openxmlformats.org/officeDocument/2006/relationships/hyperlink" Target="#'3.6'!A1"/><Relationship Id="rId30" Type="http://schemas.openxmlformats.org/officeDocument/2006/relationships/hyperlink" Target="#'5.1'!A1"/></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3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201450</xdr:colOff>
      <xdr:row>4</xdr:row>
      <xdr:rowOff>39525</xdr:rowOff>
    </xdr:to>
    <xdr:pic>
      <xdr:nvPicPr>
        <xdr:cNvPr id="3" name="2 Resim" descr="gru_logo_mini.png"/>
        <xdr:cNvPicPr>
          <a:picLocks noChangeAspect="1"/>
        </xdr:cNvPicPr>
      </xdr:nvPicPr>
      <xdr:blipFill>
        <a:blip xmlns:r="http://schemas.openxmlformats.org/officeDocument/2006/relationships" r:embed="rId1" cstate="print"/>
        <a:stretch>
          <a:fillRect/>
        </a:stretch>
      </xdr:blipFill>
      <xdr:spPr>
        <a:xfrm>
          <a:off x="19050" y="0"/>
          <a:ext cx="792000" cy="792000"/>
        </a:xfrm>
        <a:prstGeom prst="rect">
          <a:avLst/>
        </a:prstGeom>
      </xdr:spPr>
    </xdr:pic>
    <xdr:clientData/>
  </xdr:twoCellAnchor>
  <xdr:twoCellAnchor editAs="oneCell">
    <xdr:from>
      <xdr:col>3</xdr:col>
      <xdr:colOff>85725</xdr:colOff>
      <xdr:row>27</xdr:row>
      <xdr:rowOff>9525</xdr:rowOff>
    </xdr:from>
    <xdr:to>
      <xdr:col>3</xdr:col>
      <xdr:colOff>265725</xdr:colOff>
      <xdr:row>27</xdr:row>
      <xdr:rowOff>189525</xdr:rowOff>
    </xdr:to>
    <xdr:pic>
      <xdr:nvPicPr>
        <xdr:cNvPr id="12" name="11 Resim" descr="arrow_right.png">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4257675" y="4400550"/>
          <a:ext cx="180000" cy="180000"/>
        </a:xfrm>
        <a:prstGeom prst="rect">
          <a:avLst/>
        </a:prstGeom>
      </xdr:spPr>
    </xdr:pic>
    <xdr:clientData/>
  </xdr:twoCellAnchor>
  <xdr:twoCellAnchor editAs="oneCell">
    <xdr:from>
      <xdr:col>3</xdr:col>
      <xdr:colOff>85725</xdr:colOff>
      <xdr:row>21</xdr:row>
      <xdr:rowOff>9525</xdr:rowOff>
    </xdr:from>
    <xdr:to>
      <xdr:col>3</xdr:col>
      <xdr:colOff>265725</xdr:colOff>
      <xdr:row>21</xdr:row>
      <xdr:rowOff>189525</xdr:rowOff>
    </xdr:to>
    <xdr:pic>
      <xdr:nvPicPr>
        <xdr:cNvPr id="13" name="12 Resim" descr="arrow_right.png">
          <a:hlinkClick xmlns:r="http://schemas.openxmlformats.org/officeDocument/2006/relationships" r:id="rId4"/>
        </xdr:cNvPr>
        <xdr:cNvPicPr>
          <a:picLocks noChangeAspect="1"/>
        </xdr:cNvPicPr>
      </xdr:nvPicPr>
      <xdr:blipFill>
        <a:blip xmlns:r="http://schemas.openxmlformats.org/officeDocument/2006/relationships" r:embed="rId3" cstate="print"/>
        <a:stretch>
          <a:fillRect/>
        </a:stretch>
      </xdr:blipFill>
      <xdr:spPr>
        <a:xfrm>
          <a:off x="4800600" y="3781425"/>
          <a:ext cx="180000" cy="180000"/>
        </a:xfrm>
        <a:prstGeom prst="rect">
          <a:avLst/>
        </a:prstGeom>
      </xdr:spPr>
    </xdr:pic>
    <xdr:clientData/>
  </xdr:twoCellAnchor>
  <xdr:twoCellAnchor editAs="oneCell">
    <xdr:from>
      <xdr:col>3</xdr:col>
      <xdr:colOff>76200</xdr:colOff>
      <xdr:row>19</xdr:row>
      <xdr:rowOff>9525</xdr:rowOff>
    </xdr:from>
    <xdr:to>
      <xdr:col>3</xdr:col>
      <xdr:colOff>256200</xdr:colOff>
      <xdr:row>19</xdr:row>
      <xdr:rowOff>189525</xdr:rowOff>
    </xdr:to>
    <xdr:pic>
      <xdr:nvPicPr>
        <xdr:cNvPr id="14" name="13 Resim" descr="arrow_right.png">
          <a:hlinkClick xmlns:r="http://schemas.openxmlformats.org/officeDocument/2006/relationships" r:id="rId5"/>
        </xdr:cNvPr>
        <xdr:cNvPicPr>
          <a:picLocks noChangeAspect="1"/>
        </xdr:cNvPicPr>
      </xdr:nvPicPr>
      <xdr:blipFill>
        <a:blip xmlns:r="http://schemas.openxmlformats.org/officeDocument/2006/relationships" r:embed="rId3" cstate="print"/>
        <a:stretch>
          <a:fillRect/>
        </a:stretch>
      </xdr:blipFill>
      <xdr:spPr>
        <a:xfrm>
          <a:off x="4248150" y="3067050"/>
          <a:ext cx="180000" cy="180000"/>
        </a:xfrm>
        <a:prstGeom prst="rect">
          <a:avLst/>
        </a:prstGeom>
      </xdr:spPr>
    </xdr:pic>
    <xdr:clientData/>
  </xdr:twoCellAnchor>
  <xdr:twoCellAnchor editAs="oneCell">
    <xdr:from>
      <xdr:col>3</xdr:col>
      <xdr:colOff>85725</xdr:colOff>
      <xdr:row>36</xdr:row>
      <xdr:rowOff>9525</xdr:rowOff>
    </xdr:from>
    <xdr:to>
      <xdr:col>3</xdr:col>
      <xdr:colOff>265725</xdr:colOff>
      <xdr:row>36</xdr:row>
      <xdr:rowOff>189525</xdr:rowOff>
    </xdr:to>
    <xdr:pic>
      <xdr:nvPicPr>
        <xdr:cNvPr id="15" name="14 Resim" descr="arrow_right.png">
          <a:hlinkClick xmlns:r="http://schemas.openxmlformats.org/officeDocument/2006/relationships" r:id="rId6"/>
        </xdr:cNvPr>
        <xdr:cNvPicPr>
          <a:picLocks noChangeAspect="1"/>
        </xdr:cNvPicPr>
      </xdr:nvPicPr>
      <xdr:blipFill>
        <a:blip xmlns:r="http://schemas.openxmlformats.org/officeDocument/2006/relationships" r:embed="rId3" cstate="print"/>
        <a:stretch>
          <a:fillRect/>
        </a:stretch>
      </xdr:blipFill>
      <xdr:spPr>
        <a:xfrm>
          <a:off x="4800600" y="6638925"/>
          <a:ext cx="180000" cy="180000"/>
        </a:xfrm>
        <a:prstGeom prst="rect">
          <a:avLst/>
        </a:prstGeom>
      </xdr:spPr>
    </xdr:pic>
    <xdr:clientData/>
  </xdr:twoCellAnchor>
  <xdr:twoCellAnchor editAs="oneCell">
    <xdr:from>
      <xdr:col>3</xdr:col>
      <xdr:colOff>85725</xdr:colOff>
      <xdr:row>20</xdr:row>
      <xdr:rowOff>9525</xdr:rowOff>
    </xdr:from>
    <xdr:to>
      <xdr:col>3</xdr:col>
      <xdr:colOff>265725</xdr:colOff>
      <xdr:row>20</xdr:row>
      <xdr:rowOff>189525</xdr:rowOff>
    </xdr:to>
    <xdr:pic>
      <xdr:nvPicPr>
        <xdr:cNvPr id="22" name="21 Resim" descr="arrow_right.png">
          <a:hlinkClick xmlns:r="http://schemas.openxmlformats.org/officeDocument/2006/relationships" r:id="rId7"/>
        </xdr:cNvPr>
        <xdr:cNvPicPr>
          <a:picLocks noChangeAspect="1"/>
        </xdr:cNvPicPr>
      </xdr:nvPicPr>
      <xdr:blipFill>
        <a:blip xmlns:r="http://schemas.openxmlformats.org/officeDocument/2006/relationships" r:embed="rId3" cstate="print"/>
        <a:stretch>
          <a:fillRect/>
        </a:stretch>
      </xdr:blipFill>
      <xdr:spPr>
        <a:xfrm>
          <a:off x="4257675" y="3257550"/>
          <a:ext cx="180000" cy="180000"/>
        </a:xfrm>
        <a:prstGeom prst="rect">
          <a:avLst/>
        </a:prstGeom>
      </xdr:spPr>
    </xdr:pic>
    <xdr:clientData/>
  </xdr:twoCellAnchor>
  <xdr:twoCellAnchor editAs="oneCell">
    <xdr:from>
      <xdr:col>3</xdr:col>
      <xdr:colOff>76200</xdr:colOff>
      <xdr:row>16</xdr:row>
      <xdr:rowOff>9525</xdr:rowOff>
    </xdr:from>
    <xdr:to>
      <xdr:col>3</xdr:col>
      <xdr:colOff>256200</xdr:colOff>
      <xdr:row>16</xdr:row>
      <xdr:rowOff>189525</xdr:rowOff>
    </xdr:to>
    <xdr:pic>
      <xdr:nvPicPr>
        <xdr:cNvPr id="24" name="23 Resim" descr="arrow_right.png">
          <a:hlinkClick xmlns:r="http://schemas.openxmlformats.org/officeDocument/2006/relationships" r:id="rId8"/>
        </xdr:cNvPr>
        <xdr:cNvPicPr>
          <a:picLocks noChangeAspect="1"/>
        </xdr:cNvPicPr>
      </xdr:nvPicPr>
      <xdr:blipFill>
        <a:blip xmlns:r="http://schemas.openxmlformats.org/officeDocument/2006/relationships" r:embed="rId3" cstate="print"/>
        <a:stretch>
          <a:fillRect/>
        </a:stretch>
      </xdr:blipFill>
      <xdr:spPr>
        <a:xfrm>
          <a:off x="4248150" y="2495550"/>
          <a:ext cx="180000" cy="180000"/>
        </a:xfrm>
        <a:prstGeom prst="rect">
          <a:avLst/>
        </a:prstGeom>
      </xdr:spPr>
    </xdr:pic>
    <xdr:clientData/>
  </xdr:twoCellAnchor>
  <xdr:twoCellAnchor editAs="oneCell">
    <xdr:from>
      <xdr:col>3</xdr:col>
      <xdr:colOff>76200</xdr:colOff>
      <xdr:row>17</xdr:row>
      <xdr:rowOff>9525</xdr:rowOff>
    </xdr:from>
    <xdr:to>
      <xdr:col>3</xdr:col>
      <xdr:colOff>256200</xdr:colOff>
      <xdr:row>17</xdr:row>
      <xdr:rowOff>189525</xdr:rowOff>
    </xdr:to>
    <xdr:pic>
      <xdr:nvPicPr>
        <xdr:cNvPr id="25" name="24 Resim" descr="arrow_right.png">
          <a:hlinkClick xmlns:r="http://schemas.openxmlformats.org/officeDocument/2006/relationships" r:id="rId9"/>
        </xdr:cNvPr>
        <xdr:cNvPicPr>
          <a:picLocks noChangeAspect="1"/>
        </xdr:cNvPicPr>
      </xdr:nvPicPr>
      <xdr:blipFill>
        <a:blip xmlns:r="http://schemas.openxmlformats.org/officeDocument/2006/relationships" r:embed="rId3" cstate="print"/>
        <a:stretch>
          <a:fillRect/>
        </a:stretch>
      </xdr:blipFill>
      <xdr:spPr>
        <a:xfrm>
          <a:off x="4248150" y="2686050"/>
          <a:ext cx="180000" cy="180000"/>
        </a:xfrm>
        <a:prstGeom prst="rect">
          <a:avLst/>
        </a:prstGeom>
      </xdr:spPr>
    </xdr:pic>
    <xdr:clientData/>
  </xdr:twoCellAnchor>
  <xdr:twoCellAnchor editAs="oneCell">
    <xdr:from>
      <xdr:col>3</xdr:col>
      <xdr:colOff>76200</xdr:colOff>
      <xdr:row>18</xdr:row>
      <xdr:rowOff>9525</xdr:rowOff>
    </xdr:from>
    <xdr:to>
      <xdr:col>3</xdr:col>
      <xdr:colOff>256200</xdr:colOff>
      <xdr:row>18</xdr:row>
      <xdr:rowOff>189525</xdr:rowOff>
    </xdr:to>
    <xdr:pic>
      <xdr:nvPicPr>
        <xdr:cNvPr id="26" name="25 Resim" descr="arrow_right.png">
          <a:hlinkClick xmlns:r="http://schemas.openxmlformats.org/officeDocument/2006/relationships" r:id="rId10"/>
        </xdr:cNvPr>
        <xdr:cNvPicPr>
          <a:picLocks noChangeAspect="1"/>
        </xdr:cNvPicPr>
      </xdr:nvPicPr>
      <xdr:blipFill>
        <a:blip xmlns:r="http://schemas.openxmlformats.org/officeDocument/2006/relationships" r:embed="rId3" cstate="print"/>
        <a:stretch>
          <a:fillRect/>
        </a:stretch>
      </xdr:blipFill>
      <xdr:spPr>
        <a:xfrm>
          <a:off x="4248150" y="2876550"/>
          <a:ext cx="180000" cy="180000"/>
        </a:xfrm>
        <a:prstGeom prst="rect">
          <a:avLst/>
        </a:prstGeom>
      </xdr:spPr>
    </xdr:pic>
    <xdr:clientData/>
  </xdr:twoCellAnchor>
  <xdr:twoCellAnchor editAs="oneCell">
    <xdr:from>
      <xdr:col>3</xdr:col>
      <xdr:colOff>76200</xdr:colOff>
      <xdr:row>15</xdr:row>
      <xdr:rowOff>9525</xdr:rowOff>
    </xdr:from>
    <xdr:to>
      <xdr:col>3</xdr:col>
      <xdr:colOff>256200</xdr:colOff>
      <xdr:row>15</xdr:row>
      <xdr:rowOff>189525</xdr:rowOff>
    </xdr:to>
    <xdr:pic>
      <xdr:nvPicPr>
        <xdr:cNvPr id="27" name="26 Resim" descr="arrow_right.png">
          <a:hlinkClick xmlns:r="http://schemas.openxmlformats.org/officeDocument/2006/relationships" r:id="rId11"/>
        </xdr:cNvPr>
        <xdr:cNvPicPr>
          <a:picLocks noChangeAspect="1"/>
        </xdr:cNvPicPr>
      </xdr:nvPicPr>
      <xdr:blipFill>
        <a:blip xmlns:r="http://schemas.openxmlformats.org/officeDocument/2006/relationships" r:embed="rId3" cstate="print"/>
        <a:stretch>
          <a:fillRect/>
        </a:stretch>
      </xdr:blipFill>
      <xdr:spPr>
        <a:xfrm>
          <a:off x="4791075" y="2590800"/>
          <a:ext cx="180000" cy="180000"/>
        </a:xfrm>
        <a:prstGeom prst="rect">
          <a:avLst/>
        </a:prstGeom>
      </xdr:spPr>
    </xdr:pic>
    <xdr:clientData/>
  </xdr:twoCellAnchor>
  <xdr:twoCellAnchor editAs="oneCell">
    <xdr:from>
      <xdr:col>3</xdr:col>
      <xdr:colOff>85725</xdr:colOff>
      <xdr:row>46</xdr:row>
      <xdr:rowOff>9525</xdr:rowOff>
    </xdr:from>
    <xdr:to>
      <xdr:col>3</xdr:col>
      <xdr:colOff>265725</xdr:colOff>
      <xdr:row>46</xdr:row>
      <xdr:rowOff>189525</xdr:rowOff>
    </xdr:to>
    <xdr:pic>
      <xdr:nvPicPr>
        <xdr:cNvPr id="28" name="27 Resim" descr="arrow_right.png">
          <a:hlinkClick xmlns:r="http://schemas.openxmlformats.org/officeDocument/2006/relationships" r:id="rId12"/>
        </xdr:cNvPr>
        <xdr:cNvPicPr>
          <a:picLocks noChangeAspect="1"/>
        </xdr:cNvPicPr>
      </xdr:nvPicPr>
      <xdr:blipFill>
        <a:blip xmlns:r="http://schemas.openxmlformats.org/officeDocument/2006/relationships" r:embed="rId3" cstate="print"/>
        <a:stretch>
          <a:fillRect/>
        </a:stretch>
      </xdr:blipFill>
      <xdr:spPr>
        <a:xfrm>
          <a:off x="4800600" y="8543925"/>
          <a:ext cx="180000" cy="180000"/>
        </a:xfrm>
        <a:prstGeom prst="rect">
          <a:avLst/>
        </a:prstGeom>
      </xdr:spPr>
    </xdr:pic>
    <xdr:clientData/>
  </xdr:twoCellAnchor>
  <xdr:twoCellAnchor editAs="oneCell">
    <xdr:from>
      <xdr:col>3</xdr:col>
      <xdr:colOff>85725</xdr:colOff>
      <xdr:row>37</xdr:row>
      <xdr:rowOff>9525</xdr:rowOff>
    </xdr:from>
    <xdr:to>
      <xdr:col>3</xdr:col>
      <xdr:colOff>265725</xdr:colOff>
      <xdr:row>37</xdr:row>
      <xdr:rowOff>189525</xdr:rowOff>
    </xdr:to>
    <xdr:pic>
      <xdr:nvPicPr>
        <xdr:cNvPr id="31" name="30 Resim" descr="arrow_right.png">
          <a:hlinkClick xmlns:r="http://schemas.openxmlformats.org/officeDocument/2006/relationships" r:id="rId13"/>
        </xdr:cNvPr>
        <xdr:cNvPicPr>
          <a:picLocks noChangeAspect="1"/>
        </xdr:cNvPicPr>
      </xdr:nvPicPr>
      <xdr:blipFill>
        <a:blip xmlns:r="http://schemas.openxmlformats.org/officeDocument/2006/relationships" r:embed="rId3" cstate="print"/>
        <a:stretch>
          <a:fillRect/>
        </a:stretch>
      </xdr:blipFill>
      <xdr:spPr>
        <a:xfrm>
          <a:off x="4257675" y="6686550"/>
          <a:ext cx="180000" cy="180000"/>
        </a:xfrm>
        <a:prstGeom prst="rect">
          <a:avLst/>
        </a:prstGeom>
      </xdr:spPr>
    </xdr:pic>
    <xdr:clientData/>
  </xdr:twoCellAnchor>
  <xdr:twoCellAnchor editAs="oneCell">
    <xdr:from>
      <xdr:col>3</xdr:col>
      <xdr:colOff>76200</xdr:colOff>
      <xdr:row>22</xdr:row>
      <xdr:rowOff>9525</xdr:rowOff>
    </xdr:from>
    <xdr:to>
      <xdr:col>3</xdr:col>
      <xdr:colOff>256200</xdr:colOff>
      <xdr:row>22</xdr:row>
      <xdr:rowOff>189525</xdr:rowOff>
    </xdr:to>
    <xdr:pic>
      <xdr:nvPicPr>
        <xdr:cNvPr id="32" name="31 Resim" descr="arrow_right.png">
          <a:hlinkClick xmlns:r="http://schemas.openxmlformats.org/officeDocument/2006/relationships" r:id="rId14"/>
        </xdr:cNvPr>
        <xdr:cNvPicPr>
          <a:picLocks noChangeAspect="1"/>
        </xdr:cNvPicPr>
      </xdr:nvPicPr>
      <xdr:blipFill>
        <a:blip xmlns:r="http://schemas.openxmlformats.org/officeDocument/2006/relationships" r:embed="rId3" cstate="print"/>
        <a:stretch>
          <a:fillRect/>
        </a:stretch>
      </xdr:blipFill>
      <xdr:spPr>
        <a:xfrm>
          <a:off x="4248150" y="3638550"/>
          <a:ext cx="180000" cy="180000"/>
        </a:xfrm>
        <a:prstGeom prst="rect">
          <a:avLst/>
        </a:prstGeom>
      </xdr:spPr>
    </xdr:pic>
    <xdr:clientData/>
  </xdr:twoCellAnchor>
  <xdr:twoCellAnchor editAs="oneCell">
    <xdr:from>
      <xdr:col>2</xdr:col>
      <xdr:colOff>2628900</xdr:colOff>
      <xdr:row>5</xdr:row>
      <xdr:rowOff>28575</xdr:rowOff>
    </xdr:from>
    <xdr:to>
      <xdr:col>2</xdr:col>
      <xdr:colOff>2808900</xdr:colOff>
      <xdr:row>6</xdr:row>
      <xdr:rowOff>18075</xdr:rowOff>
    </xdr:to>
    <xdr:pic>
      <xdr:nvPicPr>
        <xdr:cNvPr id="33" name="32 Resim" descr="arrow_right.png"/>
        <xdr:cNvPicPr>
          <a:picLocks noChangeAspect="1"/>
        </xdr:cNvPicPr>
      </xdr:nvPicPr>
      <xdr:blipFill>
        <a:blip xmlns:r="http://schemas.openxmlformats.org/officeDocument/2006/relationships" r:embed="rId3" cstate="print"/>
        <a:stretch>
          <a:fillRect/>
        </a:stretch>
      </xdr:blipFill>
      <xdr:spPr>
        <a:xfrm>
          <a:off x="3543300" y="942975"/>
          <a:ext cx="180000" cy="180000"/>
        </a:xfrm>
        <a:prstGeom prst="rect">
          <a:avLst/>
        </a:prstGeom>
      </xdr:spPr>
    </xdr:pic>
    <xdr:clientData/>
  </xdr:twoCellAnchor>
  <xdr:twoCellAnchor editAs="oneCell">
    <xdr:from>
      <xdr:col>3</xdr:col>
      <xdr:colOff>76200</xdr:colOff>
      <xdr:row>24</xdr:row>
      <xdr:rowOff>9525</xdr:rowOff>
    </xdr:from>
    <xdr:to>
      <xdr:col>3</xdr:col>
      <xdr:colOff>256200</xdr:colOff>
      <xdr:row>24</xdr:row>
      <xdr:rowOff>189525</xdr:rowOff>
    </xdr:to>
    <xdr:pic>
      <xdr:nvPicPr>
        <xdr:cNvPr id="34" name="33 Resim" descr="arrow_right.png">
          <a:hlinkClick xmlns:r="http://schemas.openxmlformats.org/officeDocument/2006/relationships" r:id="rId15"/>
        </xdr:cNvPr>
        <xdr:cNvPicPr>
          <a:picLocks noChangeAspect="1"/>
        </xdr:cNvPicPr>
      </xdr:nvPicPr>
      <xdr:blipFill>
        <a:blip xmlns:r="http://schemas.openxmlformats.org/officeDocument/2006/relationships" r:embed="rId3" cstate="print"/>
        <a:stretch>
          <a:fillRect/>
        </a:stretch>
      </xdr:blipFill>
      <xdr:spPr>
        <a:xfrm>
          <a:off x="4791075" y="4572000"/>
          <a:ext cx="180000" cy="180000"/>
        </a:xfrm>
        <a:prstGeom prst="rect">
          <a:avLst/>
        </a:prstGeom>
      </xdr:spPr>
    </xdr:pic>
    <xdr:clientData/>
  </xdr:twoCellAnchor>
  <xdr:twoCellAnchor editAs="oneCell">
    <xdr:from>
      <xdr:col>3</xdr:col>
      <xdr:colOff>76200</xdr:colOff>
      <xdr:row>14</xdr:row>
      <xdr:rowOff>9525</xdr:rowOff>
    </xdr:from>
    <xdr:to>
      <xdr:col>3</xdr:col>
      <xdr:colOff>256200</xdr:colOff>
      <xdr:row>14</xdr:row>
      <xdr:rowOff>189525</xdr:rowOff>
    </xdr:to>
    <xdr:pic>
      <xdr:nvPicPr>
        <xdr:cNvPr id="37" name="36 Resim" descr="arrow_right.png">
          <a:hlinkClick xmlns:r="http://schemas.openxmlformats.org/officeDocument/2006/relationships" r:id="rId16"/>
        </xdr:cNvPr>
        <xdr:cNvPicPr>
          <a:picLocks noChangeAspect="1"/>
        </xdr:cNvPicPr>
      </xdr:nvPicPr>
      <xdr:blipFill>
        <a:blip xmlns:r="http://schemas.openxmlformats.org/officeDocument/2006/relationships" r:embed="rId3" cstate="print"/>
        <a:stretch>
          <a:fillRect/>
        </a:stretch>
      </xdr:blipFill>
      <xdr:spPr>
        <a:xfrm>
          <a:off x="4791075" y="2400300"/>
          <a:ext cx="180000" cy="180000"/>
        </a:xfrm>
        <a:prstGeom prst="rect">
          <a:avLst/>
        </a:prstGeom>
      </xdr:spPr>
    </xdr:pic>
    <xdr:clientData/>
  </xdr:twoCellAnchor>
  <xdr:twoCellAnchor editAs="oneCell">
    <xdr:from>
      <xdr:col>3</xdr:col>
      <xdr:colOff>76200</xdr:colOff>
      <xdr:row>23</xdr:row>
      <xdr:rowOff>9525</xdr:rowOff>
    </xdr:from>
    <xdr:to>
      <xdr:col>3</xdr:col>
      <xdr:colOff>256200</xdr:colOff>
      <xdr:row>23</xdr:row>
      <xdr:rowOff>189525</xdr:rowOff>
    </xdr:to>
    <xdr:pic>
      <xdr:nvPicPr>
        <xdr:cNvPr id="36" name="35 Resim" descr="arrow_right.png">
          <a:hlinkClick xmlns:r="http://schemas.openxmlformats.org/officeDocument/2006/relationships" r:id="rId17"/>
        </xdr:cNvPr>
        <xdr:cNvPicPr>
          <a:picLocks noChangeAspect="1"/>
        </xdr:cNvPicPr>
      </xdr:nvPicPr>
      <xdr:blipFill>
        <a:blip xmlns:r="http://schemas.openxmlformats.org/officeDocument/2006/relationships" r:embed="rId3" cstate="print"/>
        <a:stretch>
          <a:fillRect/>
        </a:stretch>
      </xdr:blipFill>
      <xdr:spPr>
        <a:xfrm>
          <a:off x="4791075" y="4162425"/>
          <a:ext cx="180000" cy="180000"/>
        </a:xfrm>
        <a:prstGeom prst="rect">
          <a:avLst/>
        </a:prstGeom>
      </xdr:spPr>
    </xdr:pic>
    <xdr:clientData/>
  </xdr:twoCellAnchor>
  <xdr:twoCellAnchor editAs="oneCell">
    <xdr:from>
      <xdr:col>3</xdr:col>
      <xdr:colOff>76200</xdr:colOff>
      <xdr:row>25</xdr:row>
      <xdr:rowOff>9525</xdr:rowOff>
    </xdr:from>
    <xdr:to>
      <xdr:col>3</xdr:col>
      <xdr:colOff>256200</xdr:colOff>
      <xdr:row>25</xdr:row>
      <xdr:rowOff>189525</xdr:rowOff>
    </xdr:to>
    <xdr:pic>
      <xdr:nvPicPr>
        <xdr:cNvPr id="38" name="37 Resim" descr="arrow_right.png">
          <a:hlinkClick xmlns:r="http://schemas.openxmlformats.org/officeDocument/2006/relationships" r:id="rId18"/>
        </xdr:cNvPr>
        <xdr:cNvPicPr>
          <a:picLocks noChangeAspect="1"/>
        </xdr:cNvPicPr>
      </xdr:nvPicPr>
      <xdr:blipFill>
        <a:blip xmlns:r="http://schemas.openxmlformats.org/officeDocument/2006/relationships" r:embed="rId3" cstate="print"/>
        <a:stretch>
          <a:fillRect/>
        </a:stretch>
      </xdr:blipFill>
      <xdr:spPr>
        <a:xfrm>
          <a:off x="4791075" y="4543425"/>
          <a:ext cx="180000" cy="180000"/>
        </a:xfrm>
        <a:prstGeom prst="rect">
          <a:avLst/>
        </a:prstGeom>
      </xdr:spPr>
    </xdr:pic>
    <xdr:clientData/>
  </xdr:twoCellAnchor>
  <xdr:twoCellAnchor editAs="oneCell">
    <xdr:from>
      <xdr:col>3</xdr:col>
      <xdr:colOff>85725</xdr:colOff>
      <xdr:row>28</xdr:row>
      <xdr:rowOff>9525</xdr:rowOff>
    </xdr:from>
    <xdr:to>
      <xdr:col>3</xdr:col>
      <xdr:colOff>265725</xdr:colOff>
      <xdr:row>28</xdr:row>
      <xdr:rowOff>189525</xdr:rowOff>
    </xdr:to>
    <xdr:pic>
      <xdr:nvPicPr>
        <xdr:cNvPr id="39" name="38 Resim" descr="arrow_right.png">
          <a:hlinkClick xmlns:r="http://schemas.openxmlformats.org/officeDocument/2006/relationships" r:id="rId19"/>
        </xdr:cNvPr>
        <xdr:cNvPicPr>
          <a:picLocks noChangeAspect="1"/>
        </xdr:cNvPicPr>
      </xdr:nvPicPr>
      <xdr:blipFill>
        <a:blip xmlns:r="http://schemas.openxmlformats.org/officeDocument/2006/relationships" r:embed="rId3" cstate="print"/>
        <a:stretch>
          <a:fillRect/>
        </a:stretch>
      </xdr:blipFill>
      <xdr:spPr>
        <a:xfrm>
          <a:off x="4800600" y="5114925"/>
          <a:ext cx="180000" cy="180000"/>
        </a:xfrm>
        <a:prstGeom prst="rect">
          <a:avLst/>
        </a:prstGeom>
      </xdr:spPr>
    </xdr:pic>
    <xdr:clientData/>
  </xdr:twoCellAnchor>
  <xdr:twoCellAnchor editAs="oneCell">
    <xdr:from>
      <xdr:col>3</xdr:col>
      <xdr:colOff>85725</xdr:colOff>
      <xdr:row>30</xdr:row>
      <xdr:rowOff>9525</xdr:rowOff>
    </xdr:from>
    <xdr:to>
      <xdr:col>3</xdr:col>
      <xdr:colOff>265725</xdr:colOff>
      <xdr:row>30</xdr:row>
      <xdr:rowOff>189525</xdr:rowOff>
    </xdr:to>
    <xdr:pic>
      <xdr:nvPicPr>
        <xdr:cNvPr id="41" name="40 Resim" descr="arrow_right.png">
          <a:hlinkClick xmlns:r="http://schemas.openxmlformats.org/officeDocument/2006/relationships" r:id="rId20"/>
        </xdr:cNvPr>
        <xdr:cNvPicPr>
          <a:picLocks noChangeAspect="1"/>
        </xdr:cNvPicPr>
      </xdr:nvPicPr>
      <xdr:blipFill>
        <a:blip xmlns:r="http://schemas.openxmlformats.org/officeDocument/2006/relationships" r:embed="rId3" cstate="print"/>
        <a:stretch>
          <a:fillRect/>
        </a:stretch>
      </xdr:blipFill>
      <xdr:spPr>
        <a:xfrm>
          <a:off x="4800600" y="5495925"/>
          <a:ext cx="180000" cy="180000"/>
        </a:xfrm>
        <a:prstGeom prst="rect">
          <a:avLst/>
        </a:prstGeom>
      </xdr:spPr>
    </xdr:pic>
    <xdr:clientData/>
  </xdr:twoCellAnchor>
  <xdr:twoCellAnchor editAs="oneCell">
    <xdr:from>
      <xdr:col>3</xdr:col>
      <xdr:colOff>85725</xdr:colOff>
      <xdr:row>41</xdr:row>
      <xdr:rowOff>9525</xdr:rowOff>
    </xdr:from>
    <xdr:to>
      <xdr:col>3</xdr:col>
      <xdr:colOff>265725</xdr:colOff>
      <xdr:row>41</xdr:row>
      <xdr:rowOff>189525</xdr:rowOff>
    </xdr:to>
    <xdr:pic>
      <xdr:nvPicPr>
        <xdr:cNvPr id="46" name="45 Resim" descr="arrow_right.png">
          <a:hlinkClick xmlns:r="http://schemas.openxmlformats.org/officeDocument/2006/relationships" r:id="rId21"/>
        </xdr:cNvPr>
        <xdr:cNvPicPr>
          <a:picLocks noChangeAspect="1"/>
        </xdr:cNvPicPr>
      </xdr:nvPicPr>
      <xdr:blipFill>
        <a:blip xmlns:r="http://schemas.openxmlformats.org/officeDocument/2006/relationships" r:embed="rId3" cstate="print"/>
        <a:stretch>
          <a:fillRect/>
        </a:stretch>
      </xdr:blipFill>
      <xdr:spPr>
        <a:xfrm>
          <a:off x="4800600" y="7591425"/>
          <a:ext cx="180000" cy="180000"/>
        </a:xfrm>
        <a:prstGeom prst="rect">
          <a:avLst/>
        </a:prstGeom>
      </xdr:spPr>
    </xdr:pic>
    <xdr:clientData/>
  </xdr:twoCellAnchor>
  <xdr:twoCellAnchor editAs="oneCell">
    <xdr:from>
      <xdr:col>3</xdr:col>
      <xdr:colOff>85725</xdr:colOff>
      <xdr:row>45</xdr:row>
      <xdr:rowOff>9525</xdr:rowOff>
    </xdr:from>
    <xdr:to>
      <xdr:col>3</xdr:col>
      <xdr:colOff>265725</xdr:colOff>
      <xdr:row>45</xdr:row>
      <xdr:rowOff>189525</xdr:rowOff>
    </xdr:to>
    <xdr:pic>
      <xdr:nvPicPr>
        <xdr:cNvPr id="50" name="49 Resim" descr="arrow_right.png">
          <a:hlinkClick xmlns:r="http://schemas.openxmlformats.org/officeDocument/2006/relationships" r:id="rId22"/>
        </xdr:cNvPr>
        <xdr:cNvPicPr>
          <a:picLocks noChangeAspect="1"/>
        </xdr:cNvPicPr>
      </xdr:nvPicPr>
      <xdr:blipFill>
        <a:blip xmlns:r="http://schemas.openxmlformats.org/officeDocument/2006/relationships" r:embed="rId3" cstate="print"/>
        <a:stretch>
          <a:fillRect/>
        </a:stretch>
      </xdr:blipFill>
      <xdr:spPr>
        <a:xfrm>
          <a:off x="4800600" y="8353425"/>
          <a:ext cx="180000" cy="180000"/>
        </a:xfrm>
        <a:prstGeom prst="rect">
          <a:avLst/>
        </a:prstGeom>
      </xdr:spPr>
    </xdr:pic>
    <xdr:clientData/>
  </xdr:twoCellAnchor>
  <xdr:twoCellAnchor editAs="oneCell">
    <xdr:from>
      <xdr:col>3</xdr:col>
      <xdr:colOff>85725</xdr:colOff>
      <xdr:row>42</xdr:row>
      <xdr:rowOff>9525</xdr:rowOff>
    </xdr:from>
    <xdr:to>
      <xdr:col>3</xdr:col>
      <xdr:colOff>265725</xdr:colOff>
      <xdr:row>42</xdr:row>
      <xdr:rowOff>189525</xdr:rowOff>
    </xdr:to>
    <xdr:pic>
      <xdr:nvPicPr>
        <xdr:cNvPr id="49" name="14 Resim" descr="arrow_right.png">
          <a:hlinkClick xmlns:r="http://schemas.openxmlformats.org/officeDocument/2006/relationships" r:id="rId23"/>
        </xdr:cNvPr>
        <xdr:cNvPicPr>
          <a:picLocks noChangeAspect="1"/>
        </xdr:cNvPicPr>
      </xdr:nvPicPr>
      <xdr:blipFill>
        <a:blip xmlns:r="http://schemas.openxmlformats.org/officeDocument/2006/relationships" r:embed="rId3" cstate="print"/>
        <a:stretch>
          <a:fillRect/>
        </a:stretch>
      </xdr:blipFill>
      <xdr:spPr>
        <a:xfrm>
          <a:off x="4800600" y="7734300"/>
          <a:ext cx="180000" cy="180000"/>
        </a:xfrm>
        <a:prstGeom prst="rect">
          <a:avLst/>
        </a:prstGeom>
      </xdr:spPr>
    </xdr:pic>
    <xdr:clientData/>
  </xdr:twoCellAnchor>
  <xdr:twoCellAnchor editAs="oneCell">
    <xdr:from>
      <xdr:col>3</xdr:col>
      <xdr:colOff>85725</xdr:colOff>
      <xdr:row>48</xdr:row>
      <xdr:rowOff>9525</xdr:rowOff>
    </xdr:from>
    <xdr:to>
      <xdr:col>3</xdr:col>
      <xdr:colOff>265725</xdr:colOff>
      <xdr:row>48</xdr:row>
      <xdr:rowOff>189525</xdr:rowOff>
    </xdr:to>
    <xdr:pic>
      <xdr:nvPicPr>
        <xdr:cNvPr id="29" name="28 Resim" descr="arrow_right.png">
          <a:hlinkClick xmlns:r="http://schemas.openxmlformats.org/officeDocument/2006/relationships" r:id="rId24"/>
        </xdr:cNvPr>
        <xdr:cNvPicPr>
          <a:picLocks noChangeAspect="1"/>
        </xdr:cNvPicPr>
      </xdr:nvPicPr>
      <xdr:blipFill>
        <a:blip xmlns:r="http://schemas.openxmlformats.org/officeDocument/2006/relationships" r:embed="rId3" cstate="print"/>
        <a:stretch>
          <a:fillRect/>
        </a:stretch>
      </xdr:blipFill>
      <xdr:spPr>
        <a:xfrm>
          <a:off x="4800600" y="8877300"/>
          <a:ext cx="180000" cy="180000"/>
        </a:xfrm>
        <a:prstGeom prst="rect">
          <a:avLst/>
        </a:prstGeom>
      </xdr:spPr>
    </xdr:pic>
    <xdr:clientData/>
  </xdr:twoCellAnchor>
  <xdr:twoCellAnchor editAs="oneCell">
    <xdr:from>
      <xdr:col>3</xdr:col>
      <xdr:colOff>85725</xdr:colOff>
      <xdr:row>29</xdr:row>
      <xdr:rowOff>9525</xdr:rowOff>
    </xdr:from>
    <xdr:to>
      <xdr:col>3</xdr:col>
      <xdr:colOff>265725</xdr:colOff>
      <xdr:row>29</xdr:row>
      <xdr:rowOff>189525</xdr:rowOff>
    </xdr:to>
    <xdr:pic>
      <xdr:nvPicPr>
        <xdr:cNvPr id="35" name="34 Resim" descr="arrow_right.png">
          <a:hlinkClick xmlns:r="http://schemas.openxmlformats.org/officeDocument/2006/relationships" r:id="rId25"/>
        </xdr:cNvPr>
        <xdr:cNvPicPr>
          <a:picLocks noChangeAspect="1"/>
        </xdr:cNvPicPr>
      </xdr:nvPicPr>
      <xdr:blipFill>
        <a:blip xmlns:r="http://schemas.openxmlformats.org/officeDocument/2006/relationships" r:embed="rId3" cstate="print"/>
        <a:stretch>
          <a:fillRect/>
        </a:stretch>
      </xdr:blipFill>
      <xdr:spPr>
        <a:xfrm>
          <a:off x="4800600" y="5257800"/>
          <a:ext cx="180000" cy="180000"/>
        </a:xfrm>
        <a:prstGeom prst="rect">
          <a:avLst/>
        </a:prstGeom>
      </xdr:spPr>
    </xdr:pic>
    <xdr:clientData/>
  </xdr:twoCellAnchor>
  <xdr:twoCellAnchor editAs="oneCell">
    <xdr:from>
      <xdr:col>3</xdr:col>
      <xdr:colOff>76200</xdr:colOff>
      <xdr:row>34</xdr:row>
      <xdr:rowOff>9525</xdr:rowOff>
    </xdr:from>
    <xdr:to>
      <xdr:col>3</xdr:col>
      <xdr:colOff>256200</xdr:colOff>
      <xdr:row>34</xdr:row>
      <xdr:rowOff>189525</xdr:rowOff>
    </xdr:to>
    <xdr:pic>
      <xdr:nvPicPr>
        <xdr:cNvPr id="40" name="39 Resim" descr="arrow_right.png">
          <a:hlinkClick xmlns:r="http://schemas.openxmlformats.org/officeDocument/2006/relationships" r:id="rId26"/>
        </xdr:cNvPr>
        <xdr:cNvPicPr>
          <a:picLocks noChangeAspect="1"/>
        </xdr:cNvPicPr>
      </xdr:nvPicPr>
      <xdr:blipFill>
        <a:blip xmlns:r="http://schemas.openxmlformats.org/officeDocument/2006/relationships" r:embed="rId3" cstate="print"/>
        <a:stretch>
          <a:fillRect/>
        </a:stretch>
      </xdr:blipFill>
      <xdr:spPr>
        <a:xfrm>
          <a:off x="4791075" y="6210300"/>
          <a:ext cx="180000" cy="180000"/>
        </a:xfrm>
        <a:prstGeom prst="rect">
          <a:avLst/>
        </a:prstGeom>
      </xdr:spPr>
    </xdr:pic>
    <xdr:clientData/>
  </xdr:twoCellAnchor>
  <xdr:twoCellAnchor editAs="oneCell">
    <xdr:from>
      <xdr:col>3</xdr:col>
      <xdr:colOff>85725</xdr:colOff>
      <xdr:row>39</xdr:row>
      <xdr:rowOff>9525</xdr:rowOff>
    </xdr:from>
    <xdr:to>
      <xdr:col>3</xdr:col>
      <xdr:colOff>265725</xdr:colOff>
      <xdr:row>39</xdr:row>
      <xdr:rowOff>189525</xdr:rowOff>
    </xdr:to>
    <xdr:pic>
      <xdr:nvPicPr>
        <xdr:cNvPr id="48" name="47 Resim" descr="arrow_right.png">
          <a:hlinkClick xmlns:r="http://schemas.openxmlformats.org/officeDocument/2006/relationships" r:id="rId27"/>
        </xdr:cNvPr>
        <xdr:cNvPicPr>
          <a:picLocks noChangeAspect="1"/>
        </xdr:cNvPicPr>
      </xdr:nvPicPr>
      <xdr:blipFill>
        <a:blip xmlns:r="http://schemas.openxmlformats.org/officeDocument/2006/relationships" r:embed="rId3" cstate="print"/>
        <a:stretch>
          <a:fillRect/>
        </a:stretch>
      </xdr:blipFill>
      <xdr:spPr>
        <a:xfrm>
          <a:off x="4800600" y="7162800"/>
          <a:ext cx="180000" cy="180000"/>
        </a:xfrm>
        <a:prstGeom prst="rect">
          <a:avLst/>
        </a:prstGeom>
      </xdr:spPr>
    </xdr:pic>
    <xdr:clientData/>
  </xdr:twoCellAnchor>
  <xdr:twoCellAnchor editAs="oneCell">
    <xdr:from>
      <xdr:col>3</xdr:col>
      <xdr:colOff>85725</xdr:colOff>
      <xdr:row>43</xdr:row>
      <xdr:rowOff>9525</xdr:rowOff>
    </xdr:from>
    <xdr:to>
      <xdr:col>3</xdr:col>
      <xdr:colOff>265725</xdr:colOff>
      <xdr:row>43</xdr:row>
      <xdr:rowOff>189525</xdr:rowOff>
    </xdr:to>
    <xdr:pic>
      <xdr:nvPicPr>
        <xdr:cNvPr id="52" name="51 Resim" descr="arrow_right.png">
          <a:hlinkClick xmlns:r="http://schemas.openxmlformats.org/officeDocument/2006/relationships" r:id="rId28"/>
        </xdr:cNvPr>
        <xdr:cNvPicPr>
          <a:picLocks noChangeAspect="1"/>
        </xdr:cNvPicPr>
      </xdr:nvPicPr>
      <xdr:blipFill>
        <a:blip xmlns:r="http://schemas.openxmlformats.org/officeDocument/2006/relationships" r:embed="rId3" cstate="print"/>
        <a:stretch>
          <a:fillRect/>
        </a:stretch>
      </xdr:blipFill>
      <xdr:spPr>
        <a:xfrm>
          <a:off x="4800600" y="7924800"/>
          <a:ext cx="180000" cy="180000"/>
        </a:xfrm>
        <a:prstGeom prst="rect">
          <a:avLst/>
        </a:prstGeom>
      </xdr:spPr>
    </xdr:pic>
    <xdr:clientData/>
  </xdr:twoCellAnchor>
  <xdr:twoCellAnchor editAs="oneCell">
    <xdr:from>
      <xdr:col>3</xdr:col>
      <xdr:colOff>95250</xdr:colOff>
      <xdr:row>44</xdr:row>
      <xdr:rowOff>9525</xdr:rowOff>
    </xdr:from>
    <xdr:to>
      <xdr:col>3</xdr:col>
      <xdr:colOff>275250</xdr:colOff>
      <xdr:row>44</xdr:row>
      <xdr:rowOff>189525</xdr:rowOff>
    </xdr:to>
    <xdr:pic>
      <xdr:nvPicPr>
        <xdr:cNvPr id="53" name="52 Resim" descr="arrow_right.png">
          <a:hlinkClick xmlns:r="http://schemas.openxmlformats.org/officeDocument/2006/relationships" r:id="rId29"/>
        </xdr:cNvPr>
        <xdr:cNvPicPr>
          <a:picLocks noChangeAspect="1"/>
        </xdr:cNvPicPr>
      </xdr:nvPicPr>
      <xdr:blipFill>
        <a:blip xmlns:r="http://schemas.openxmlformats.org/officeDocument/2006/relationships" r:embed="rId3" cstate="print"/>
        <a:stretch>
          <a:fillRect/>
        </a:stretch>
      </xdr:blipFill>
      <xdr:spPr>
        <a:xfrm>
          <a:off x="4810125" y="8115300"/>
          <a:ext cx="180000" cy="180000"/>
        </a:xfrm>
        <a:prstGeom prst="rect">
          <a:avLst/>
        </a:prstGeom>
      </xdr:spPr>
    </xdr:pic>
    <xdr:clientData/>
  </xdr:twoCellAnchor>
  <xdr:twoCellAnchor editAs="oneCell">
    <xdr:from>
      <xdr:col>3</xdr:col>
      <xdr:colOff>85725</xdr:colOff>
      <xdr:row>54</xdr:row>
      <xdr:rowOff>9525</xdr:rowOff>
    </xdr:from>
    <xdr:to>
      <xdr:col>3</xdr:col>
      <xdr:colOff>265725</xdr:colOff>
      <xdr:row>54</xdr:row>
      <xdr:rowOff>189525</xdr:rowOff>
    </xdr:to>
    <xdr:pic>
      <xdr:nvPicPr>
        <xdr:cNvPr id="57" name="56 Resim" descr="arrow_right.png">
          <a:hlinkClick xmlns:r="http://schemas.openxmlformats.org/officeDocument/2006/relationships" r:id="rId30"/>
        </xdr:cNvPr>
        <xdr:cNvPicPr>
          <a:picLocks noChangeAspect="1"/>
        </xdr:cNvPicPr>
      </xdr:nvPicPr>
      <xdr:blipFill>
        <a:blip xmlns:r="http://schemas.openxmlformats.org/officeDocument/2006/relationships" r:embed="rId3" cstate="print"/>
        <a:stretch>
          <a:fillRect/>
        </a:stretch>
      </xdr:blipFill>
      <xdr:spPr>
        <a:xfrm>
          <a:off x="4800600" y="10020300"/>
          <a:ext cx="180000" cy="180000"/>
        </a:xfrm>
        <a:prstGeom prst="rect">
          <a:avLst/>
        </a:prstGeom>
      </xdr:spPr>
    </xdr:pic>
    <xdr:clientData/>
  </xdr:twoCellAnchor>
  <xdr:twoCellAnchor editAs="oneCell">
    <xdr:from>
      <xdr:col>3</xdr:col>
      <xdr:colOff>85725</xdr:colOff>
      <xdr:row>52</xdr:row>
      <xdr:rowOff>9525</xdr:rowOff>
    </xdr:from>
    <xdr:to>
      <xdr:col>3</xdr:col>
      <xdr:colOff>265725</xdr:colOff>
      <xdr:row>52</xdr:row>
      <xdr:rowOff>189525</xdr:rowOff>
    </xdr:to>
    <xdr:pic>
      <xdr:nvPicPr>
        <xdr:cNvPr id="42" name="41 Resim" descr="arrow_right.png">
          <a:hlinkClick xmlns:r="http://schemas.openxmlformats.org/officeDocument/2006/relationships" r:id="rId31"/>
        </xdr:cNvPr>
        <xdr:cNvPicPr>
          <a:picLocks noChangeAspect="1"/>
        </xdr:cNvPicPr>
      </xdr:nvPicPr>
      <xdr:blipFill>
        <a:blip xmlns:r="http://schemas.openxmlformats.org/officeDocument/2006/relationships" r:embed="rId3" cstate="print"/>
        <a:stretch>
          <a:fillRect/>
        </a:stretch>
      </xdr:blipFill>
      <xdr:spPr>
        <a:xfrm>
          <a:off x="4800600" y="9639300"/>
          <a:ext cx="180000" cy="18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95250</xdr:colOff>
      <xdr:row>1</xdr:row>
      <xdr:rowOff>104775</xdr:rowOff>
    </xdr:from>
    <xdr:to>
      <xdr:col>15</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91540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58"/>
  <sheetViews>
    <sheetView showGridLines="0" tabSelected="1" workbookViewId="0">
      <selection activeCell="C14" sqref="C14"/>
    </sheetView>
  </sheetViews>
  <sheetFormatPr defaultRowHeight="15"/>
  <cols>
    <col min="1" max="1" width="9.140625" style="2"/>
    <col min="2" max="2" width="4.5703125" style="2" bestFit="1" customWidth="1"/>
    <col min="3" max="3" width="57" style="2" customWidth="1"/>
    <col min="4" max="4" width="5.140625" style="15" customWidth="1"/>
    <col min="5" max="5" width="0.7109375" style="2" customWidth="1"/>
    <col min="6" max="6" width="4.140625" style="16" customWidth="1"/>
    <col min="7" max="7" width="0.7109375" style="2" customWidth="1"/>
    <col min="8" max="8" width="2" style="3" bestFit="1" customWidth="1"/>
    <col min="9" max="9" width="3.42578125" style="91" customWidth="1"/>
    <col min="10" max="10" width="3.140625" style="2" customWidth="1"/>
    <col min="11" max="16384" width="9.140625" style="2"/>
  </cols>
  <sheetData>
    <row r="1" spans="1:10" ht="15.75">
      <c r="C1" s="110" t="s">
        <v>10</v>
      </c>
      <c r="D1" s="110"/>
      <c r="E1" s="110"/>
      <c r="F1" s="110"/>
      <c r="G1" s="110"/>
    </row>
    <row r="2" spans="1:10">
      <c r="C2" s="111" t="s">
        <v>49</v>
      </c>
      <c r="D2" s="111"/>
      <c r="E2" s="111"/>
      <c r="F2" s="111"/>
      <c r="G2" s="111"/>
    </row>
    <row r="3" spans="1:10">
      <c r="B3" s="4"/>
      <c r="C3" s="113" t="s">
        <v>129</v>
      </c>
      <c r="D3" s="113"/>
      <c r="E3" s="113"/>
      <c r="F3" s="113"/>
      <c r="G3" s="113"/>
    </row>
    <row r="4" spans="1:10" ht="13.5" customHeight="1">
      <c r="B4" s="4"/>
      <c r="C4" s="112" t="s">
        <v>130</v>
      </c>
      <c r="D4" s="112"/>
      <c r="E4" s="112"/>
      <c r="F4" s="112"/>
      <c r="G4" s="112"/>
      <c r="J4" s="5"/>
    </row>
    <row r="5" spans="1:10" ht="12.75" customHeight="1">
      <c r="B5" s="6" t="s">
        <v>25</v>
      </c>
      <c r="D5" s="7"/>
      <c r="E5" s="7"/>
      <c r="F5" s="7"/>
      <c r="G5" s="7"/>
    </row>
    <row r="6" spans="1:10">
      <c r="B6" s="47" t="s">
        <v>108</v>
      </c>
      <c r="C6" s="48" t="s">
        <v>115</v>
      </c>
      <c r="D6" s="7"/>
      <c r="E6" s="7"/>
      <c r="F6" s="7"/>
      <c r="G6" s="7"/>
    </row>
    <row r="7" spans="1:10">
      <c r="B7" s="47" t="s">
        <v>109</v>
      </c>
      <c r="C7" s="48" t="s">
        <v>114</v>
      </c>
      <c r="D7" s="7"/>
      <c r="E7" s="7"/>
      <c r="F7" s="7"/>
      <c r="G7" s="7"/>
    </row>
    <row r="8" spans="1:10" ht="11.25" customHeight="1">
      <c r="B8" s="47"/>
      <c r="C8" s="48" t="s">
        <v>113</v>
      </c>
      <c r="D8" s="7"/>
      <c r="E8" s="7"/>
      <c r="F8" s="7"/>
      <c r="G8" s="7"/>
    </row>
    <row r="9" spans="1:10" ht="11.25" customHeight="1">
      <c r="B9" s="46" t="s">
        <v>110</v>
      </c>
      <c r="C9" s="48" t="s">
        <v>131</v>
      </c>
      <c r="D9" s="7"/>
      <c r="E9" s="7"/>
      <c r="F9" s="7"/>
      <c r="G9" s="7"/>
    </row>
    <row r="10" spans="1:10" ht="11.25" customHeight="1">
      <c r="B10" s="46"/>
      <c r="C10" s="48" t="s">
        <v>122</v>
      </c>
      <c r="D10" s="7"/>
      <c r="E10" s="7"/>
      <c r="F10" s="7"/>
      <c r="G10" s="7"/>
    </row>
    <row r="11" spans="1:10" ht="11.25" customHeight="1">
      <c r="B11" s="47" t="s">
        <v>112</v>
      </c>
      <c r="C11" s="45" t="s">
        <v>111</v>
      </c>
      <c r="D11" s="7"/>
      <c r="E11" s="7"/>
      <c r="F11" s="7"/>
      <c r="G11" s="7"/>
    </row>
    <row r="12" spans="1:10" ht="11.25" customHeight="1">
      <c r="B12" s="8"/>
      <c r="C12" s="7"/>
      <c r="D12" s="7"/>
      <c r="E12" s="7"/>
      <c r="F12" s="7"/>
      <c r="G12" s="7"/>
    </row>
    <row r="13" spans="1:10">
      <c r="A13" s="92"/>
      <c r="B13" s="88" t="s">
        <v>52</v>
      </c>
      <c r="C13" s="87" t="str">
        <f>"FAKÜLTELER ("&amp;SUM(F14:F26)&amp;" Başvuru)"</f>
        <v>FAKÜLTELER (255 Başvuru)</v>
      </c>
      <c r="D13" s="42"/>
      <c r="F13" s="9" t="s">
        <v>127</v>
      </c>
    </row>
    <row r="14" spans="1:10">
      <c r="A14" s="92"/>
      <c r="B14" s="106" t="s">
        <v>11</v>
      </c>
      <c r="C14" s="96" t="s">
        <v>59</v>
      </c>
      <c r="D14" s="84"/>
      <c r="F14" s="56" t="s">
        <v>535</v>
      </c>
      <c r="H14" s="98"/>
      <c r="I14" s="99"/>
    </row>
    <row r="15" spans="1:10">
      <c r="A15" s="92"/>
      <c r="B15" s="107" t="s">
        <v>71</v>
      </c>
      <c r="C15" s="10" t="s">
        <v>60</v>
      </c>
      <c r="D15" s="85"/>
      <c r="F15" s="56">
        <v>2</v>
      </c>
      <c r="H15" s="100"/>
      <c r="I15" s="99"/>
    </row>
    <row r="16" spans="1:10">
      <c r="A16" s="92"/>
      <c r="B16" s="107" t="s">
        <v>12</v>
      </c>
      <c r="C16" s="10" t="s">
        <v>61</v>
      </c>
      <c r="D16" s="86"/>
      <c r="F16" s="56">
        <v>47</v>
      </c>
      <c r="H16" s="100"/>
      <c r="I16" s="99"/>
    </row>
    <row r="17" spans="1:9">
      <c r="A17" s="92"/>
      <c r="B17" s="107" t="s">
        <v>31</v>
      </c>
      <c r="C17" s="10" t="s">
        <v>62</v>
      </c>
      <c r="D17" s="86"/>
      <c r="F17" s="56">
        <v>55</v>
      </c>
      <c r="H17" s="100"/>
      <c r="I17" s="99"/>
    </row>
    <row r="18" spans="1:9">
      <c r="A18" s="92"/>
      <c r="B18" s="107" t="s">
        <v>32</v>
      </c>
      <c r="C18" s="10" t="s">
        <v>63</v>
      </c>
      <c r="D18" s="86"/>
      <c r="F18" s="56">
        <v>7</v>
      </c>
      <c r="H18" s="100"/>
      <c r="I18" s="99"/>
    </row>
    <row r="19" spans="1:9">
      <c r="A19" s="92"/>
      <c r="B19" s="107" t="s">
        <v>33</v>
      </c>
      <c r="C19" s="10" t="s">
        <v>64</v>
      </c>
      <c r="D19" s="86"/>
      <c r="F19" s="56">
        <v>36</v>
      </c>
      <c r="H19" s="100"/>
      <c r="I19" s="99"/>
    </row>
    <row r="20" spans="1:9">
      <c r="A20" s="92"/>
      <c r="B20" s="107" t="s">
        <v>34</v>
      </c>
      <c r="C20" s="10" t="s">
        <v>65</v>
      </c>
      <c r="D20" s="86"/>
      <c r="F20" s="56">
        <v>13</v>
      </c>
      <c r="H20" s="100"/>
      <c r="I20" s="99"/>
    </row>
    <row r="21" spans="1:9">
      <c r="A21" s="92"/>
      <c r="B21" s="107" t="s">
        <v>35</v>
      </c>
      <c r="C21" s="10" t="s">
        <v>66</v>
      </c>
      <c r="D21" s="86"/>
      <c r="F21" s="56">
        <v>41</v>
      </c>
      <c r="H21" s="101"/>
      <c r="I21" s="99"/>
    </row>
    <row r="22" spans="1:9">
      <c r="A22" s="92"/>
      <c r="B22" s="107" t="s">
        <v>36</v>
      </c>
      <c r="C22" s="10" t="s">
        <v>67</v>
      </c>
      <c r="D22" s="86"/>
      <c r="F22" s="56">
        <v>14</v>
      </c>
      <c r="H22" s="100"/>
      <c r="I22" s="99"/>
    </row>
    <row r="23" spans="1:9">
      <c r="A23" s="92"/>
      <c r="B23" s="107" t="s">
        <v>37</v>
      </c>
      <c r="C23" s="10" t="s">
        <v>68</v>
      </c>
      <c r="D23" s="86"/>
      <c r="F23" s="56">
        <v>6</v>
      </c>
      <c r="H23" s="100"/>
      <c r="I23" s="99"/>
    </row>
    <row r="24" spans="1:9">
      <c r="A24" s="92"/>
      <c r="B24" s="107" t="s">
        <v>38</v>
      </c>
      <c r="C24" s="10" t="s">
        <v>69</v>
      </c>
      <c r="D24" s="86"/>
      <c r="F24" s="56">
        <v>24</v>
      </c>
      <c r="H24" s="101"/>
      <c r="I24" s="99"/>
    </row>
    <row r="25" spans="1:9">
      <c r="A25" s="92"/>
      <c r="B25" s="107" t="s">
        <v>39</v>
      </c>
      <c r="C25" s="10" t="s">
        <v>117</v>
      </c>
      <c r="D25" s="85"/>
      <c r="F25" s="56">
        <v>3</v>
      </c>
      <c r="H25" s="100"/>
      <c r="I25" s="99"/>
    </row>
    <row r="26" spans="1:9">
      <c r="A26" s="92"/>
      <c r="B26" s="107" t="s">
        <v>72</v>
      </c>
      <c r="C26" s="10" t="s">
        <v>70</v>
      </c>
      <c r="D26" s="85"/>
      <c r="F26" s="56">
        <v>7</v>
      </c>
      <c r="H26" s="100"/>
      <c r="I26" s="99"/>
    </row>
    <row r="27" spans="1:9">
      <c r="A27" s="92"/>
      <c r="B27" s="89" t="s">
        <v>53</v>
      </c>
      <c r="C27" s="87" t="str">
        <f>"YÜKSEKOKULLAR ("&amp;SUM(F28:F33)&amp;" Başvuru)"</f>
        <v>YÜKSEKOKULLAR (17 Başvuru)</v>
      </c>
      <c r="D27" s="42"/>
      <c r="F27" s="57"/>
      <c r="H27" s="100"/>
      <c r="I27" s="99"/>
    </row>
    <row r="28" spans="1:9">
      <c r="A28" s="92"/>
      <c r="B28" s="107" t="s">
        <v>13</v>
      </c>
      <c r="C28" s="10" t="s">
        <v>26</v>
      </c>
      <c r="D28" s="86"/>
      <c r="F28" s="56">
        <v>9</v>
      </c>
      <c r="G28" s="43"/>
      <c r="H28" s="102"/>
      <c r="I28" s="99"/>
    </row>
    <row r="29" spans="1:9">
      <c r="A29" s="92"/>
      <c r="B29" s="107" t="s">
        <v>73</v>
      </c>
      <c r="C29" s="10" t="s">
        <v>77</v>
      </c>
      <c r="D29" s="86"/>
      <c r="F29" s="56">
        <v>2</v>
      </c>
      <c r="G29" s="43"/>
      <c r="H29" s="102"/>
      <c r="I29" s="99"/>
    </row>
    <row r="30" spans="1:9">
      <c r="A30" s="92"/>
      <c r="B30" s="107" t="s">
        <v>74</v>
      </c>
      <c r="C30" s="55" t="s">
        <v>78</v>
      </c>
      <c r="D30" s="86"/>
      <c r="F30" s="56">
        <v>3</v>
      </c>
      <c r="G30" s="43"/>
      <c r="H30" s="102"/>
      <c r="I30" s="99"/>
    </row>
    <row r="31" spans="1:9">
      <c r="A31" s="92"/>
      <c r="B31" s="107" t="s">
        <v>75</v>
      </c>
      <c r="C31" s="10" t="s">
        <v>116</v>
      </c>
      <c r="D31" s="86"/>
      <c r="F31" s="56">
        <v>3</v>
      </c>
      <c r="G31" s="43"/>
      <c r="H31" s="102"/>
      <c r="I31" s="99"/>
    </row>
    <row r="32" spans="1:9">
      <c r="A32" s="92"/>
      <c r="B32" s="95" t="s">
        <v>76</v>
      </c>
      <c r="C32" s="97" t="s">
        <v>79</v>
      </c>
      <c r="D32" s="85"/>
      <c r="F32" s="56" t="s">
        <v>535</v>
      </c>
      <c r="G32" s="43"/>
      <c r="H32" s="102"/>
      <c r="I32" s="99"/>
    </row>
    <row r="33" spans="1:9">
      <c r="A33" s="92"/>
      <c r="B33" s="95" t="s">
        <v>14</v>
      </c>
      <c r="C33" s="97" t="s">
        <v>80</v>
      </c>
      <c r="D33" s="85"/>
      <c r="F33" s="56" t="s">
        <v>535</v>
      </c>
      <c r="G33" s="43"/>
      <c r="H33" s="102"/>
      <c r="I33" s="99"/>
    </row>
    <row r="34" spans="1:9">
      <c r="A34" s="92"/>
      <c r="B34" s="89" t="s">
        <v>54</v>
      </c>
      <c r="C34" s="87" t="str">
        <f>"MESLEK YÜKSEKOKULLARI ("&amp;SUM(F35:F47)&amp;" Başvuru)"</f>
        <v>MESLEK YÜKSEKOKULLARI (53 Başvuru)</v>
      </c>
      <c r="D34" s="42"/>
      <c r="F34" s="58"/>
      <c r="G34" s="43"/>
      <c r="H34" s="102"/>
      <c r="I34" s="99"/>
    </row>
    <row r="35" spans="1:9">
      <c r="A35" s="92"/>
      <c r="B35" s="108" t="s">
        <v>81</v>
      </c>
      <c r="C35" s="55" t="s">
        <v>88</v>
      </c>
      <c r="D35" s="86"/>
      <c r="F35" s="56">
        <v>3</v>
      </c>
      <c r="G35" s="43"/>
      <c r="H35" s="102"/>
      <c r="I35" s="99"/>
    </row>
    <row r="36" spans="1:9">
      <c r="A36" s="92"/>
      <c r="B36" s="106" t="s">
        <v>82</v>
      </c>
      <c r="C36" s="97" t="s">
        <v>124</v>
      </c>
      <c r="D36" s="85"/>
      <c r="F36" s="56" t="s">
        <v>535</v>
      </c>
      <c r="G36" s="43"/>
      <c r="H36" s="102"/>
      <c r="I36" s="99"/>
    </row>
    <row r="37" spans="1:9">
      <c r="A37" s="92"/>
      <c r="B37" s="108" t="s">
        <v>15</v>
      </c>
      <c r="C37" s="55" t="s">
        <v>89</v>
      </c>
      <c r="D37" s="86"/>
      <c r="F37" s="56">
        <v>3</v>
      </c>
      <c r="G37" s="43"/>
      <c r="H37" s="102"/>
      <c r="I37" s="99"/>
    </row>
    <row r="38" spans="1:9">
      <c r="A38" s="92"/>
      <c r="B38" s="108" t="s">
        <v>16</v>
      </c>
      <c r="C38" s="55" t="s">
        <v>90</v>
      </c>
      <c r="D38" s="86"/>
      <c r="F38" s="56">
        <v>11</v>
      </c>
      <c r="G38" s="43"/>
      <c r="H38" s="102"/>
      <c r="I38" s="99"/>
    </row>
    <row r="39" spans="1:9">
      <c r="A39" s="92"/>
      <c r="B39" s="106" t="s">
        <v>17</v>
      </c>
      <c r="C39" s="97" t="s">
        <v>91</v>
      </c>
      <c r="D39" s="85"/>
      <c r="F39" s="56" t="s">
        <v>535</v>
      </c>
      <c r="G39" s="43"/>
      <c r="H39" s="102"/>
      <c r="I39" s="99"/>
    </row>
    <row r="40" spans="1:9">
      <c r="A40" s="92"/>
      <c r="B40" s="108" t="s">
        <v>83</v>
      </c>
      <c r="C40" s="55" t="s">
        <v>92</v>
      </c>
      <c r="D40" s="85"/>
      <c r="F40" s="56">
        <v>2</v>
      </c>
      <c r="G40" s="43"/>
      <c r="H40" s="102"/>
      <c r="I40" s="99"/>
    </row>
    <row r="41" spans="1:9">
      <c r="A41" s="92"/>
      <c r="B41" s="106" t="s">
        <v>84</v>
      </c>
      <c r="C41" s="97" t="s">
        <v>93</v>
      </c>
      <c r="D41" s="85"/>
      <c r="F41" s="56" t="s">
        <v>535</v>
      </c>
      <c r="G41" s="43"/>
      <c r="H41" s="102"/>
      <c r="I41" s="99"/>
    </row>
    <row r="42" spans="1:9">
      <c r="A42" s="92"/>
      <c r="B42" s="108" t="s">
        <v>40</v>
      </c>
      <c r="C42" s="55" t="s">
        <v>94</v>
      </c>
      <c r="D42" s="86"/>
      <c r="F42" s="56">
        <v>15</v>
      </c>
      <c r="G42" s="43"/>
      <c r="H42" s="102"/>
      <c r="I42" s="99"/>
    </row>
    <row r="43" spans="1:9">
      <c r="A43" s="92"/>
      <c r="B43" s="108" t="s">
        <v>85</v>
      </c>
      <c r="C43" s="55" t="s">
        <v>95</v>
      </c>
      <c r="D43" s="86"/>
      <c r="F43" s="56">
        <v>2</v>
      </c>
      <c r="G43" s="43"/>
      <c r="H43" s="102"/>
      <c r="I43" s="99"/>
    </row>
    <row r="44" spans="1:9">
      <c r="A44" s="92"/>
      <c r="B44" s="108" t="s">
        <v>86</v>
      </c>
      <c r="C44" s="55" t="s">
        <v>96</v>
      </c>
      <c r="D44" s="85"/>
      <c r="F44" s="56">
        <v>1</v>
      </c>
      <c r="G44" s="43"/>
      <c r="H44" s="102"/>
      <c r="I44" s="99"/>
    </row>
    <row r="45" spans="1:9">
      <c r="A45" s="92"/>
      <c r="B45" s="108" t="s">
        <v>87</v>
      </c>
      <c r="C45" s="55" t="s">
        <v>97</v>
      </c>
      <c r="D45" s="85"/>
      <c r="F45" s="56">
        <v>2</v>
      </c>
      <c r="G45" s="43"/>
      <c r="H45" s="102"/>
      <c r="I45" s="99"/>
    </row>
    <row r="46" spans="1:9">
      <c r="A46" s="92"/>
      <c r="B46" s="108" t="s">
        <v>56</v>
      </c>
      <c r="C46" s="55" t="s">
        <v>98</v>
      </c>
      <c r="D46" s="86"/>
      <c r="F46" s="56">
        <v>11</v>
      </c>
      <c r="G46" s="43"/>
      <c r="H46" s="102"/>
      <c r="I46" s="99"/>
    </row>
    <row r="47" spans="1:9">
      <c r="A47" s="92"/>
      <c r="B47" s="108" t="s">
        <v>57</v>
      </c>
      <c r="C47" s="55" t="s">
        <v>27</v>
      </c>
      <c r="D47" s="86"/>
      <c r="F47" s="56">
        <v>3</v>
      </c>
      <c r="G47" s="43"/>
      <c r="H47" s="102"/>
      <c r="I47" s="99"/>
    </row>
    <row r="48" spans="1:9">
      <c r="A48" s="92"/>
      <c r="B48" s="89" t="s">
        <v>55</v>
      </c>
      <c r="C48" s="87" t="str">
        <f>"REKTÖRLÜĞE BAĞLI BÖLÜMLER ("&amp;SUM(F49:F53)&amp;" Başvuru)"</f>
        <v>REKTÖRLÜĞE BAĞLI BÖLÜMLER (2 Başvuru)</v>
      </c>
      <c r="D48" s="42"/>
      <c r="F48" s="58"/>
      <c r="G48" s="43"/>
      <c r="H48" s="102"/>
      <c r="I48" s="99"/>
    </row>
    <row r="49" spans="1:9">
      <c r="A49" s="92"/>
      <c r="B49" s="108" t="s">
        <v>18</v>
      </c>
      <c r="C49" s="55" t="s">
        <v>20</v>
      </c>
      <c r="D49" s="86"/>
      <c r="F49" s="56">
        <v>1</v>
      </c>
      <c r="G49" s="43"/>
      <c r="H49" s="102"/>
      <c r="I49" s="99"/>
    </row>
    <row r="50" spans="1:9">
      <c r="A50" s="92"/>
      <c r="B50" s="106" t="s">
        <v>99</v>
      </c>
      <c r="C50" s="97" t="s">
        <v>103</v>
      </c>
      <c r="D50" s="85"/>
      <c r="F50" s="56" t="s">
        <v>535</v>
      </c>
      <c r="G50" s="43"/>
      <c r="H50" s="102"/>
      <c r="I50" s="99"/>
    </row>
    <row r="51" spans="1:9">
      <c r="A51" s="92"/>
      <c r="B51" s="106" t="s">
        <v>19</v>
      </c>
      <c r="C51" s="97" t="s">
        <v>104</v>
      </c>
      <c r="D51" s="85"/>
      <c r="F51" s="56" t="s">
        <v>535</v>
      </c>
      <c r="G51" s="43"/>
      <c r="H51" s="102"/>
      <c r="I51" s="99"/>
    </row>
    <row r="52" spans="1:9">
      <c r="A52" s="92"/>
      <c r="B52" s="106" t="s">
        <v>100</v>
      </c>
      <c r="C52" s="97" t="s">
        <v>58</v>
      </c>
      <c r="D52" s="85"/>
      <c r="F52" s="56" t="s">
        <v>535</v>
      </c>
      <c r="G52" s="43"/>
      <c r="H52" s="102"/>
      <c r="I52" s="99"/>
    </row>
    <row r="53" spans="1:9">
      <c r="A53" s="92"/>
      <c r="B53" s="108" t="s">
        <v>118</v>
      </c>
      <c r="C53" s="55" t="s">
        <v>119</v>
      </c>
      <c r="D53" s="85"/>
      <c r="F53" s="56">
        <v>1</v>
      </c>
      <c r="G53" s="43"/>
      <c r="H53" s="102"/>
      <c r="I53" s="99"/>
    </row>
    <row r="54" spans="1:9">
      <c r="A54" s="92"/>
      <c r="B54" s="89" t="s">
        <v>102</v>
      </c>
      <c r="C54" s="87" t="str">
        <f>"DİĞER BİRİMLER ("&amp;SUM(F55:F55)&amp;" Başvuru)"</f>
        <v>DİĞER BİRİMLER (1 Başvuru)</v>
      </c>
      <c r="D54" s="42"/>
      <c r="F54" s="58"/>
      <c r="G54" s="43"/>
      <c r="H54" s="102"/>
      <c r="I54" s="99"/>
    </row>
    <row r="55" spans="1:9">
      <c r="A55" s="92"/>
      <c r="B55" s="108" t="s">
        <v>101</v>
      </c>
      <c r="C55" s="55" t="s">
        <v>105</v>
      </c>
      <c r="D55" s="85"/>
      <c r="F55" s="56">
        <v>1</v>
      </c>
      <c r="G55" s="43"/>
      <c r="H55" s="102"/>
      <c r="I55" s="99"/>
    </row>
    <row r="56" spans="1:9" ht="2.25" customHeight="1">
      <c r="B56" s="11"/>
      <c r="C56" s="12"/>
      <c r="D56" s="13"/>
      <c r="F56" s="14"/>
      <c r="H56" s="103"/>
      <c r="I56" s="104"/>
    </row>
    <row r="57" spans="1:9" ht="15.75">
      <c r="C57" s="114" t="s">
        <v>128</v>
      </c>
      <c r="D57" s="114"/>
      <c r="F57" s="109">
        <f>SUM(F14:F55)</f>
        <v>328</v>
      </c>
      <c r="H57" s="103"/>
      <c r="I57" s="105"/>
    </row>
    <row r="58" spans="1:9">
      <c r="C58" s="59"/>
      <c r="D58" s="61"/>
      <c r="E58" s="60"/>
      <c r="G58" s="60"/>
      <c r="H58" s="62"/>
    </row>
  </sheetData>
  <sheetProtection password="C7C9" sheet="1" objects="1" scenarios="1"/>
  <sortState ref="C44:C49">
    <sortCondition ref="C44:C49"/>
  </sortState>
  <mergeCells count="5">
    <mergeCell ref="C1:G1"/>
    <mergeCell ref="C2:G2"/>
    <mergeCell ref="C4:G4"/>
    <mergeCell ref="C3:G3"/>
    <mergeCell ref="C57:D57"/>
  </mergeCells>
  <pageMargins left="0.70866141732283472" right="0.70866141732283472" top="0.15748031496062992" bottom="0" header="0.31496062992125984" footer="0.31496062992125984"/>
  <pageSetup paperSize="9" orientation="portrait" r:id="rId1"/>
  <ignoredErrors>
    <ignoredError sqref="B48 B27 B13 B34 B54" numberStoredAsText="1"/>
    <ignoredError sqref="B26 B47" twoDigitTextYear="1"/>
  </ignoredErrors>
  <drawing r:id="rId2"/>
</worksheet>
</file>

<file path=xl/worksheets/sheet10.xml><?xml version="1.0" encoding="utf-8"?>
<worksheet xmlns="http://schemas.openxmlformats.org/spreadsheetml/2006/main" xmlns:r="http://schemas.openxmlformats.org/officeDocument/2006/relationships">
  <sheetPr>
    <tabColor rgb="FFFFC000"/>
  </sheetPr>
  <dimension ref="B1:Q33"/>
  <sheetViews>
    <sheetView showGridLines="0" showRuler="0" zoomScaleNormal="100" workbookViewId="0">
      <pane ySplit="8" topLeftCell="A9" activePane="bottomLeft" state="frozen"/>
      <selection pane="bottomLeft" activeCell="B10" sqref="B10"/>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Anasayfa!B23&amp;"- "&amp;Anasayfa!C23</f>
        <v>1.10- Spor Bilimleri Fakültesi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107</v>
      </c>
      <c r="C10" s="31" t="s">
        <v>28</v>
      </c>
      <c r="D10" s="40"/>
      <c r="E10" s="40"/>
      <c r="F10" s="40">
        <v>30</v>
      </c>
      <c r="G10" s="40"/>
      <c r="H10" s="40"/>
      <c r="I10" s="40"/>
      <c r="J10" s="40">
        <v>18.899999999999999</v>
      </c>
      <c r="K10" s="40"/>
      <c r="L10" s="40"/>
      <c r="M10" s="32">
        <f t="shared" ref="M10:M11" si="0">IF(SUM(D10:L10)=0,"",IF(SUM(D10:L10)&gt;100,100,SUM(D10:L10)))</f>
        <v>48.9</v>
      </c>
      <c r="N10" s="52"/>
      <c r="O10" s="50" t="str">
        <f>IF(SUM(D10:L10)&gt;100,"^","")</f>
        <v/>
      </c>
      <c r="P10" s="38"/>
    </row>
    <row r="11" spans="2:17" s="25" customFormat="1" ht="15" customHeight="1">
      <c r="B11" s="41" t="s">
        <v>247</v>
      </c>
      <c r="C11" s="31" t="s">
        <v>47</v>
      </c>
      <c r="D11" s="40"/>
      <c r="E11" s="40"/>
      <c r="F11" s="40">
        <v>30</v>
      </c>
      <c r="G11" s="40"/>
      <c r="H11" s="40"/>
      <c r="I11" s="40"/>
      <c r="J11" s="40">
        <v>18.899999999999999</v>
      </c>
      <c r="K11" s="40"/>
      <c r="L11" s="40"/>
      <c r="M11" s="32">
        <f t="shared" si="0"/>
        <v>48.9</v>
      </c>
      <c r="N11" s="49"/>
      <c r="O11" s="51" t="str">
        <f>IF(AND(M10&lt;&gt;"",M11&lt;&gt;"",OR(D10&lt;&gt;D11,E10&lt;&gt;E11,F10&lt;&gt;F11,G10&lt;&gt;G11,H10&lt;&gt;H11,I10&lt;&gt;I11,J10&lt;&gt;J11,K10&lt;&gt;K11,L10&lt;&gt;L11)),"R","")</f>
        <v/>
      </c>
      <c r="P11" s="37"/>
    </row>
    <row r="12" spans="2:17" s="25" customFormat="1" ht="15" customHeight="1">
      <c r="B12" s="44" t="s">
        <v>248</v>
      </c>
      <c r="C12" s="81" t="s">
        <v>24</v>
      </c>
      <c r="D12" s="82"/>
      <c r="E12" s="82"/>
      <c r="F12" s="82">
        <v>30</v>
      </c>
      <c r="G12" s="82"/>
      <c r="H12" s="82"/>
      <c r="I12" s="82"/>
      <c r="J12" s="82">
        <v>18.899999999999999</v>
      </c>
      <c r="K12" s="82"/>
      <c r="L12" s="82"/>
      <c r="M12" s="83">
        <f>IF(SUM(D12:L12)=0,"",IF(SUM(D12:L12)&gt;100,100,SUM(D12:L12)))</f>
        <v>48.9</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107</v>
      </c>
      <c r="C14" s="31" t="s">
        <v>28</v>
      </c>
      <c r="D14" s="40"/>
      <c r="E14" s="40"/>
      <c r="F14" s="40">
        <v>30</v>
      </c>
      <c r="G14" s="40"/>
      <c r="H14" s="40"/>
      <c r="I14" s="40"/>
      <c r="J14" s="40">
        <v>30</v>
      </c>
      <c r="K14" s="40">
        <v>3.6</v>
      </c>
      <c r="L14" s="40"/>
      <c r="M14" s="32">
        <f t="shared" ref="M14:M15" si="1">IF(SUM(D14:L14)=0,"",IF(SUM(D14:L14)&gt;100,100,SUM(D14:L14)))</f>
        <v>63.6</v>
      </c>
      <c r="N14" s="52"/>
      <c r="O14" s="50" t="str">
        <f>IF(SUM(D14:L14)&gt;100,"^","")</f>
        <v/>
      </c>
      <c r="P14" s="38"/>
    </row>
    <row r="15" spans="2:17" s="25" customFormat="1" ht="15" customHeight="1">
      <c r="B15" s="41" t="s">
        <v>249</v>
      </c>
      <c r="C15" s="31" t="s">
        <v>47</v>
      </c>
      <c r="D15" s="40"/>
      <c r="E15" s="40"/>
      <c r="F15" s="40">
        <v>30</v>
      </c>
      <c r="G15" s="40"/>
      <c r="H15" s="40"/>
      <c r="I15" s="40"/>
      <c r="J15" s="40">
        <v>30</v>
      </c>
      <c r="K15" s="40">
        <v>3.6</v>
      </c>
      <c r="L15" s="40"/>
      <c r="M15" s="32">
        <f t="shared" si="1"/>
        <v>63.6</v>
      </c>
      <c r="N15" s="49"/>
      <c r="O15" s="51" t="str">
        <f>IF(AND(M14&lt;&gt;"",M15&lt;&gt;"",OR(D14&lt;&gt;D15,E14&lt;&gt;E15,F14&lt;&gt;F15,G14&lt;&gt;G15,H14&lt;&gt;H15,I14&lt;&gt;I15,J14&lt;&gt;J15,K14&lt;&gt;K15,L14&lt;&gt;L15)),"R","")</f>
        <v/>
      </c>
      <c r="P15" s="37"/>
    </row>
    <row r="16" spans="2:17" s="25" customFormat="1" ht="15" customHeight="1">
      <c r="B16" s="44" t="s">
        <v>248</v>
      </c>
      <c r="C16" s="81" t="s">
        <v>24</v>
      </c>
      <c r="D16" s="82"/>
      <c r="E16" s="82"/>
      <c r="F16" s="82">
        <v>30</v>
      </c>
      <c r="G16" s="82"/>
      <c r="H16" s="82"/>
      <c r="I16" s="82"/>
      <c r="J16" s="82">
        <v>30</v>
      </c>
      <c r="K16" s="82">
        <v>3.6</v>
      </c>
      <c r="L16" s="82"/>
      <c r="M16" s="83">
        <f>IF(SUM(D16:L16)=0,"",IF(SUM(D16:L16)&gt;100,100,SUM(D16:L16)))</f>
        <v>63.6</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44</v>
      </c>
      <c r="C18" s="31" t="s">
        <v>28</v>
      </c>
      <c r="D18" s="40"/>
      <c r="E18" s="40"/>
      <c r="F18" s="40">
        <v>18</v>
      </c>
      <c r="G18" s="40"/>
      <c r="H18" s="40"/>
      <c r="I18" s="40"/>
      <c r="J18" s="40">
        <v>30</v>
      </c>
      <c r="K18" s="40"/>
      <c r="L18" s="40"/>
      <c r="M18" s="32">
        <f t="shared" ref="M18:M19" si="2">IF(SUM(D18:L18)=0,"",IF(SUM(D18:L18)&gt;100,100,SUM(D18:L18)))</f>
        <v>48</v>
      </c>
      <c r="N18" s="52"/>
      <c r="O18" s="50" t="str">
        <f>IF(SUM(D18:L18)&gt;100,"^","")</f>
        <v/>
      </c>
      <c r="P18" s="38"/>
    </row>
    <row r="19" spans="2:16" s="25" customFormat="1" ht="15" customHeight="1">
      <c r="B19" s="41" t="s">
        <v>250</v>
      </c>
      <c r="C19" s="31" t="s">
        <v>47</v>
      </c>
      <c r="D19" s="40"/>
      <c r="E19" s="40"/>
      <c r="F19" s="40">
        <v>18</v>
      </c>
      <c r="G19" s="40"/>
      <c r="H19" s="40"/>
      <c r="I19" s="40"/>
      <c r="J19" s="40">
        <v>30</v>
      </c>
      <c r="K19" s="40"/>
      <c r="L19" s="40"/>
      <c r="M19" s="32">
        <f t="shared" si="2"/>
        <v>48</v>
      </c>
      <c r="N19" s="49"/>
      <c r="O19" s="51" t="str">
        <f>IF(AND(M18&lt;&gt;"",M19&lt;&gt;"",OR(D18&lt;&gt;D19,E18&lt;&gt;E19,F18&lt;&gt;F19,G18&lt;&gt;G19,H18&lt;&gt;H19,I18&lt;&gt;I19,J18&lt;&gt;J19,K18&lt;&gt;K19,L18&lt;&gt;L19)),"R","")</f>
        <v/>
      </c>
      <c r="P19" s="37"/>
    </row>
    <row r="20" spans="2:16" s="25" customFormat="1" ht="15" customHeight="1">
      <c r="B20" s="44" t="s">
        <v>248</v>
      </c>
      <c r="C20" s="81" t="s">
        <v>24</v>
      </c>
      <c r="D20" s="82"/>
      <c r="E20" s="82"/>
      <c r="F20" s="82">
        <v>18</v>
      </c>
      <c r="G20" s="82"/>
      <c r="H20" s="82"/>
      <c r="I20" s="82"/>
      <c r="J20" s="82">
        <v>30</v>
      </c>
      <c r="K20" s="82"/>
      <c r="L20" s="82"/>
      <c r="M20" s="83">
        <f>IF(SUM(D20:L20)=0,"",IF(SUM(D20:L20)&gt;100,100,SUM(D20:L20)))</f>
        <v>48</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107</v>
      </c>
      <c r="C22" s="31" t="s">
        <v>28</v>
      </c>
      <c r="D22" s="40"/>
      <c r="E22" s="40"/>
      <c r="F22" s="40">
        <v>24.675000000000001</v>
      </c>
      <c r="G22" s="40"/>
      <c r="H22" s="40"/>
      <c r="I22" s="40"/>
      <c r="J22" s="40">
        <v>30</v>
      </c>
      <c r="K22" s="40"/>
      <c r="L22" s="40"/>
      <c r="M22" s="32">
        <f t="shared" ref="M22:M23" si="3">IF(SUM(D22:L22)=0,"",IF(SUM(D22:L22)&gt;100,100,SUM(D22:L22)))</f>
        <v>54.674999999999997</v>
      </c>
      <c r="N22" s="52"/>
      <c r="O22" s="50" t="str">
        <f>IF(SUM(D22:L22)&gt;100,"^","")</f>
        <v/>
      </c>
      <c r="P22" s="38"/>
    </row>
    <row r="23" spans="2:16" s="25" customFormat="1" ht="15" customHeight="1">
      <c r="B23" s="41" t="s">
        <v>251</v>
      </c>
      <c r="C23" s="31" t="s">
        <v>47</v>
      </c>
      <c r="D23" s="40"/>
      <c r="E23" s="40"/>
      <c r="F23" s="40">
        <v>24.675000000000001</v>
      </c>
      <c r="G23" s="40"/>
      <c r="H23" s="40"/>
      <c r="I23" s="40"/>
      <c r="J23" s="40">
        <v>30</v>
      </c>
      <c r="K23" s="40"/>
      <c r="L23" s="40"/>
      <c r="M23" s="32">
        <f t="shared" si="3"/>
        <v>54.674999999999997</v>
      </c>
      <c r="N23" s="49"/>
      <c r="O23" s="51" t="str">
        <f>IF(AND(M22&lt;&gt;"",M23&lt;&gt;"",OR(D22&lt;&gt;D23,E22&lt;&gt;E23,F22&lt;&gt;F23,G22&lt;&gt;G23,H22&lt;&gt;H23,I22&lt;&gt;I23,J22&lt;&gt;J23,K22&lt;&gt;K23,L22&lt;&gt;L23)),"R","")</f>
        <v/>
      </c>
      <c r="P23" s="37"/>
    </row>
    <row r="24" spans="2:16" s="25" customFormat="1" ht="15" customHeight="1">
      <c r="B24" s="44" t="s">
        <v>252</v>
      </c>
      <c r="C24" s="81" t="s">
        <v>24</v>
      </c>
      <c r="D24" s="82"/>
      <c r="E24" s="82"/>
      <c r="F24" s="82">
        <v>24.675000000000001</v>
      </c>
      <c r="G24" s="82"/>
      <c r="H24" s="82"/>
      <c r="I24" s="82"/>
      <c r="J24" s="82">
        <v>30</v>
      </c>
      <c r="K24" s="82"/>
      <c r="L24" s="82"/>
      <c r="M24" s="83">
        <f>IF(SUM(D24:L24)=0,"",IF(SUM(D24:L24)&gt;100,100,SUM(D24:L24)))</f>
        <v>54.674999999999997</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44</v>
      </c>
      <c r="C26" s="31" t="s">
        <v>28</v>
      </c>
      <c r="D26" s="40"/>
      <c r="E26" s="40"/>
      <c r="F26" s="40">
        <v>19.2</v>
      </c>
      <c r="G26" s="40"/>
      <c r="H26" s="40"/>
      <c r="I26" s="40"/>
      <c r="J26" s="40">
        <v>21</v>
      </c>
      <c r="K26" s="40"/>
      <c r="L26" s="40"/>
      <c r="M26" s="32">
        <f t="shared" ref="M26:M27" si="4">IF(SUM(D26:L26)=0,"",IF(SUM(D26:L26)&gt;100,100,SUM(D26:L26)))</f>
        <v>40.200000000000003</v>
      </c>
      <c r="N26" s="52"/>
      <c r="O26" s="50" t="str">
        <f>IF(SUM(D26:L26)&gt;100,"^","")</f>
        <v/>
      </c>
      <c r="P26" s="38"/>
    </row>
    <row r="27" spans="2:16" s="25" customFormat="1" ht="15" customHeight="1">
      <c r="B27" s="41" t="s">
        <v>253</v>
      </c>
      <c r="C27" s="31" t="s">
        <v>47</v>
      </c>
      <c r="D27" s="40"/>
      <c r="E27" s="40"/>
      <c r="F27" s="40">
        <v>19.2</v>
      </c>
      <c r="G27" s="40"/>
      <c r="H27" s="40"/>
      <c r="I27" s="40"/>
      <c r="J27" s="40">
        <v>21</v>
      </c>
      <c r="K27" s="40"/>
      <c r="L27" s="40"/>
      <c r="M27" s="32">
        <f t="shared" si="4"/>
        <v>40.200000000000003</v>
      </c>
      <c r="N27" s="49"/>
      <c r="O27" s="51" t="str">
        <f>IF(AND(M26&lt;&gt;"",M27&lt;&gt;"",OR(D26&lt;&gt;D27,E26&lt;&gt;E27,F26&lt;&gt;F27,G26&lt;&gt;G27,H26&lt;&gt;H27,I26&lt;&gt;I27,J26&lt;&gt;J27,K26&lt;&gt;K27,L26&lt;&gt;L27)),"R","")</f>
        <v/>
      </c>
      <c r="P27" s="37"/>
    </row>
    <row r="28" spans="2:16" s="25" customFormat="1" ht="15" customHeight="1">
      <c r="B28" s="44" t="s">
        <v>252</v>
      </c>
      <c r="C28" s="81" t="s">
        <v>24</v>
      </c>
      <c r="D28" s="82"/>
      <c r="E28" s="82"/>
      <c r="F28" s="82">
        <v>19.2</v>
      </c>
      <c r="G28" s="82"/>
      <c r="H28" s="82"/>
      <c r="I28" s="82"/>
      <c r="J28" s="82">
        <v>21</v>
      </c>
      <c r="K28" s="82"/>
      <c r="L28" s="82"/>
      <c r="M28" s="83">
        <f>IF(SUM(D28:L28)=0,"",IF(SUM(D28:L28)&gt;100,100,SUM(D28:L28)))</f>
        <v>40.200000000000003</v>
      </c>
      <c r="N28" s="26" t="str">
        <f>IF(AND(M28&lt;&gt;"",OR(M28&lt;M26,M28&lt;M27)),"*","")</f>
        <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44</v>
      </c>
      <c r="C30" s="31" t="s">
        <v>28</v>
      </c>
      <c r="D30" s="40"/>
      <c r="E30" s="40"/>
      <c r="F30" s="40">
        <v>28.8</v>
      </c>
      <c r="G30" s="40"/>
      <c r="H30" s="40"/>
      <c r="I30" s="40"/>
      <c r="J30" s="40">
        <v>8.4</v>
      </c>
      <c r="K30" s="40"/>
      <c r="L30" s="40"/>
      <c r="M30" s="32">
        <f t="shared" ref="M30:M31" si="5">IF(SUM(D30:L30)=0,"",IF(SUM(D30:L30)&gt;100,100,SUM(D30:L30)))</f>
        <v>37.200000000000003</v>
      </c>
      <c r="N30" s="52"/>
      <c r="O30" s="50" t="str">
        <f>IF(SUM(D30:L30)&gt;100,"^","")</f>
        <v/>
      </c>
      <c r="P30" s="38"/>
    </row>
    <row r="31" spans="2:16" s="25" customFormat="1" ht="15" customHeight="1">
      <c r="B31" s="41" t="s">
        <v>254</v>
      </c>
      <c r="C31" s="31" t="s">
        <v>47</v>
      </c>
      <c r="D31" s="40"/>
      <c r="E31" s="40"/>
      <c r="F31" s="40">
        <v>28.8</v>
      </c>
      <c r="G31" s="40"/>
      <c r="H31" s="40"/>
      <c r="I31" s="40"/>
      <c r="J31" s="40">
        <v>8.4</v>
      </c>
      <c r="K31" s="40"/>
      <c r="L31" s="40"/>
      <c r="M31" s="32">
        <f t="shared" si="5"/>
        <v>37.200000000000003</v>
      </c>
      <c r="N31" s="49"/>
      <c r="O31" s="51" t="str">
        <f>IF(AND(M30&lt;&gt;"",M31&lt;&gt;"",OR(D30&lt;&gt;D31,E30&lt;&gt;E31,F30&lt;&gt;F31,G30&lt;&gt;G31,H30&lt;&gt;H31,I30&lt;&gt;I31,J30&lt;&gt;J31,K30&lt;&gt;K31,L30&lt;&gt;L31)),"R","")</f>
        <v/>
      </c>
      <c r="P31" s="37"/>
    </row>
    <row r="32" spans="2:16" s="25" customFormat="1" ht="15" customHeight="1">
      <c r="B32" s="44" t="s">
        <v>252</v>
      </c>
      <c r="C32" s="81" t="s">
        <v>24</v>
      </c>
      <c r="D32" s="82"/>
      <c r="E32" s="82"/>
      <c r="F32" s="82">
        <v>28.8</v>
      </c>
      <c r="G32" s="82"/>
      <c r="H32" s="82"/>
      <c r="I32" s="82"/>
      <c r="J32" s="82">
        <v>8.4</v>
      </c>
      <c r="K32" s="82"/>
      <c r="L32" s="82"/>
      <c r="M32" s="83">
        <f>IF(SUM(D32:L32)=0,"",IF(SUM(D32:L32)&gt;100,100,SUM(D32:L32)))</f>
        <v>37.200000000000003</v>
      </c>
      <c r="N32" s="26" t="str">
        <f>IF(AND(M32&lt;&gt;"",OR(M32&lt;M30,M32&lt;M31)),"*","")</f>
        <v/>
      </c>
      <c r="O32" s="51" t="str">
        <f>IF(AND(M31&lt;&gt;"",M32&lt;&gt;"",OR(D31&lt;&gt;D32,E31&lt;&gt;E32,F31&lt;&gt;F32,G31&lt;&gt;G32,H31&lt;&gt;H32,I31&lt;&gt;I32,J31&lt;&gt;J32,K31&lt;&gt;K32,L31&lt;&gt;L32)),"R","")</f>
        <v/>
      </c>
      <c r="P32" s="39" t="str">
        <f>IF(SUM(D32:L32)=0,"",IF(SUM(D32:L32)&gt;100,"^",IF(SUM(D32:L32)&lt;30,"Ödeme Yok!","")))</f>
        <v/>
      </c>
    </row>
    <row r="33" spans="2:15" ht="3" customHeight="1">
      <c r="B33" s="27"/>
      <c r="C33" s="33"/>
      <c r="D33" s="33"/>
      <c r="E33" s="33"/>
      <c r="F33" s="33"/>
      <c r="G33" s="33"/>
      <c r="H33" s="33"/>
      <c r="I33" s="33"/>
      <c r="J33" s="33"/>
      <c r="K33" s="33"/>
      <c r="L33" s="33"/>
      <c r="M33" s="33"/>
      <c r="N33" s="36"/>
      <c r="O33"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B14 B18 B22 B26 B30">
      <formula1>unvansec!$A$2:$A$9</formula1>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sheetPr>
    <tabColor rgb="FFFFC000"/>
  </sheetPr>
  <dimension ref="B1:Q105"/>
  <sheetViews>
    <sheetView showGridLines="0" showRuler="0" zoomScaleNormal="100" workbookViewId="0">
      <pane ySplit="8" topLeftCell="A9" activePane="bottomLeft" state="frozen"/>
      <selection pane="bottomLeft" activeCell="B12" sqref="B12"/>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Anasayfa!B24&amp;"- "&amp;Anasayfa!C24</f>
        <v>1.11- Tıp Fakültesi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106</v>
      </c>
      <c r="C10" s="31" t="s">
        <v>28</v>
      </c>
      <c r="D10" s="40"/>
      <c r="E10" s="40"/>
      <c r="F10" s="40">
        <v>19.920000000000002</v>
      </c>
      <c r="G10" s="40"/>
      <c r="H10" s="40"/>
      <c r="I10" s="40"/>
      <c r="J10" s="40">
        <v>30</v>
      </c>
      <c r="K10" s="40"/>
      <c r="L10" s="40"/>
      <c r="M10" s="32">
        <f t="shared" ref="M10:M11" si="0">IF(SUM(D10:L10)=0,"",IF(SUM(D10:L10)&gt;100,100,SUM(D10:L10)))</f>
        <v>49.92</v>
      </c>
      <c r="N10" s="52"/>
      <c r="O10" s="50" t="str">
        <f>IF(SUM(D10:L10)&gt;100,"^","")</f>
        <v/>
      </c>
      <c r="P10" s="38"/>
    </row>
    <row r="11" spans="2:17" s="25" customFormat="1" ht="15" customHeight="1">
      <c r="B11" s="41" t="s">
        <v>221</v>
      </c>
      <c r="C11" s="31" t="s">
        <v>47</v>
      </c>
      <c r="D11" s="40"/>
      <c r="E11" s="40"/>
      <c r="F11" s="40">
        <v>19.920000000000002</v>
      </c>
      <c r="G11" s="40"/>
      <c r="H11" s="40"/>
      <c r="I11" s="40"/>
      <c r="J11" s="40">
        <v>30</v>
      </c>
      <c r="K11" s="40"/>
      <c r="L11" s="40"/>
      <c r="M11" s="32">
        <f t="shared" si="0"/>
        <v>49.92</v>
      </c>
      <c r="N11" s="49"/>
      <c r="O11" s="51" t="str">
        <f>IF(AND(M10&lt;&gt;"",M11&lt;&gt;"",OR(D10&lt;&gt;D11,E10&lt;&gt;E11,F10&lt;&gt;F11,G10&lt;&gt;G11,H10&lt;&gt;H11,I10&lt;&gt;I11,J10&lt;&gt;J11,K10&lt;&gt;K11,L10&lt;&gt;L11)),"R","")</f>
        <v/>
      </c>
      <c r="P11" s="37"/>
    </row>
    <row r="12" spans="2:17" s="25" customFormat="1" ht="15" customHeight="1">
      <c r="B12" s="44" t="s">
        <v>220</v>
      </c>
      <c r="C12" s="81" t="s">
        <v>24</v>
      </c>
      <c r="D12" s="82"/>
      <c r="E12" s="82"/>
      <c r="F12" s="82">
        <v>19.920000000000002</v>
      </c>
      <c r="G12" s="82"/>
      <c r="H12" s="82"/>
      <c r="I12" s="82"/>
      <c r="J12" s="82">
        <v>30</v>
      </c>
      <c r="K12" s="82"/>
      <c r="L12" s="82"/>
      <c r="M12" s="83">
        <f>IF(SUM(D12:L12)=0,"",IF(SUM(D12:L12)&gt;100,100,SUM(D12:L12)))</f>
        <v>49.92</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44</v>
      </c>
      <c r="C14" s="31" t="s">
        <v>28</v>
      </c>
      <c r="D14" s="40"/>
      <c r="E14" s="40"/>
      <c r="F14" s="40">
        <v>26.780999999999999</v>
      </c>
      <c r="G14" s="40"/>
      <c r="H14" s="40"/>
      <c r="I14" s="40"/>
      <c r="J14" s="40">
        <v>17.850000000000001</v>
      </c>
      <c r="K14" s="40"/>
      <c r="L14" s="40"/>
      <c r="M14" s="32">
        <f t="shared" ref="M14:M15" si="1">IF(SUM(D14:L14)=0,"",IF(SUM(D14:L14)&gt;100,100,SUM(D14:L14)))</f>
        <v>44.631</v>
      </c>
      <c r="N14" s="52"/>
      <c r="O14" s="50" t="str">
        <f>IF(SUM(D14:L14)&gt;100,"^","")</f>
        <v/>
      </c>
      <c r="P14" s="38"/>
    </row>
    <row r="15" spans="2:17" s="25" customFormat="1" ht="15" customHeight="1">
      <c r="B15" s="41" t="s">
        <v>222</v>
      </c>
      <c r="C15" s="31" t="s">
        <v>47</v>
      </c>
      <c r="D15" s="40"/>
      <c r="E15" s="40"/>
      <c r="F15" s="40">
        <v>26.780999999999999</v>
      </c>
      <c r="G15" s="40"/>
      <c r="H15" s="40"/>
      <c r="I15" s="40"/>
      <c r="J15" s="40">
        <v>17.850000000000001</v>
      </c>
      <c r="K15" s="40"/>
      <c r="L15" s="40"/>
      <c r="M15" s="32">
        <f t="shared" si="1"/>
        <v>44.631</v>
      </c>
      <c r="N15" s="49"/>
      <c r="O15" s="51" t="str">
        <f>IF(AND(M14&lt;&gt;"",M15&lt;&gt;"",OR(D14&lt;&gt;D15,E14&lt;&gt;E15,F14&lt;&gt;F15,G14&lt;&gt;G15,H14&lt;&gt;H15,I14&lt;&gt;I15,J14&lt;&gt;J15,K14&lt;&gt;K15,L14&lt;&gt;L15)),"R","")</f>
        <v/>
      </c>
      <c r="P15" s="37"/>
    </row>
    <row r="16" spans="2:17" s="25" customFormat="1" ht="15" customHeight="1">
      <c r="B16" s="44" t="s">
        <v>220</v>
      </c>
      <c r="C16" s="81" t="s">
        <v>24</v>
      </c>
      <c r="D16" s="82"/>
      <c r="E16" s="82"/>
      <c r="F16" s="82">
        <v>26.780999999999999</v>
      </c>
      <c r="G16" s="82"/>
      <c r="H16" s="82"/>
      <c r="I16" s="82"/>
      <c r="J16" s="82">
        <v>17.850000000000001</v>
      </c>
      <c r="K16" s="82"/>
      <c r="L16" s="82"/>
      <c r="M16" s="83">
        <f>IF(SUM(D16:L16)=0,"",IF(SUM(D16:L16)&gt;100,100,SUM(D16:L16)))</f>
        <v>44.631</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44</v>
      </c>
      <c r="C18" s="31" t="s">
        <v>28</v>
      </c>
      <c r="D18" s="40"/>
      <c r="E18" s="40"/>
      <c r="F18" s="40">
        <v>17.625</v>
      </c>
      <c r="G18" s="40"/>
      <c r="H18" s="40"/>
      <c r="I18" s="40"/>
      <c r="J18" s="40">
        <v>14.7</v>
      </c>
      <c r="K18" s="40"/>
      <c r="L18" s="40"/>
      <c r="M18" s="32">
        <f t="shared" ref="M18:M19" si="2">IF(SUM(D18:L18)=0,"",IF(SUM(D18:L18)&gt;100,100,SUM(D18:L18)))</f>
        <v>32.325000000000003</v>
      </c>
      <c r="N18" s="52"/>
      <c r="O18" s="50" t="str">
        <f>IF(SUM(D18:L18)&gt;100,"^","")</f>
        <v/>
      </c>
      <c r="P18" s="38"/>
    </row>
    <row r="19" spans="2:16" s="25" customFormat="1" ht="15" customHeight="1">
      <c r="B19" s="41" t="s">
        <v>223</v>
      </c>
      <c r="C19" s="31" t="s">
        <v>47</v>
      </c>
      <c r="D19" s="40"/>
      <c r="E19" s="40"/>
      <c r="F19" s="40">
        <v>17.625</v>
      </c>
      <c r="G19" s="40"/>
      <c r="H19" s="40"/>
      <c r="I19" s="40"/>
      <c r="J19" s="40">
        <v>13.5</v>
      </c>
      <c r="K19" s="40"/>
      <c r="L19" s="40"/>
      <c r="M19" s="32">
        <f t="shared" si="2"/>
        <v>31.125</v>
      </c>
      <c r="N19" s="49"/>
      <c r="O19" s="51" t="str">
        <f>IF(AND(M18&lt;&gt;"",M19&lt;&gt;"",OR(D18&lt;&gt;D19,E18&lt;&gt;E19,F18&lt;&gt;F19,G18&lt;&gt;G19,H18&lt;&gt;H19,I18&lt;&gt;I19,J18&lt;&gt;J19,K18&lt;&gt;K19,L18&lt;&gt;L19)),"R","")</f>
        <v>R</v>
      </c>
      <c r="P19" s="37"/>
    </row>
    <row r="20" spans="2:16" s="25" customFormat="1" ht="15" customHeight="1">
      <c r="B20" s="44" t="s">
        <v>220</v>
      </c>
      <c r="C20" s="81" t="s">
        <v>24</v>
      </c>
      <c r="D20" s="82"/>
      <c r="E20" s="82"/>
      <c r="F20" s="82">
        <v>17.625</v>
      </c>
      <c r="G20" s="82"/>
      <c r="H20" s="82"/>
      <c r="I20" s="82"/>
      <c r="J20" s="82">
        <v>13.5</v>
      </c>
      <c r="K20" s="82"/>
      <c r="L20" s="82"/>
      <c r="M20" s="83">
        <f>IF(SUM(D20:L20)=0,"",IF(SUM(D20:L20)&gt;100,100,SUM(D20:L20)))</f>
        <v>31.125</v>
      </c>
      <c r="N20" s="26" t="str">
        <f>IF(AND(M20&lt;&gt;"",OR(M20&lt;M18,M20&lt;M19)),"*","")</f>
        <v>*</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44</v>
      </c>
      <c r="C22" s="31" t="s">
        <v>28</v>
      </c>
      <c r="D22" s="40"/>
      <c r="E22" s="40"/>
      <c r="F22" s="40">
        <v>18.12</v>
      </c>
      <c r="G22" s="40"/>
      <c r="H22" s="40"/>
      <c r="I22" s="40"/>
      <c r="J22" s="40">
        <v>22.05</v>
      </c>
      <c r="K22" s="40"/>
      <c r="L22" s="40"/>
      <c r="M22" s="32">
        <f t="shared" ref="M22:M23" si="3">IF(SUM(D22:L22)=0,"",IF(SUM(D22:L22)&gt;100,100,SUM(D22:L22)))</f>
        <v>40.17</v>
      </c>
      <c r="N22" s="52"/>
      <c r="O22" s="50" t="str">
        <f>IF(SUM(D22:L22)&gt;100,"^","")</f>
        <v/>
      </c>
      <c r="P22" s="38"/>
    </row>
    <row r="23" spans="2:16" s="25" customFormat="1" ht="15" customHeight="1">
      <c r="B23" s="41" t="s">
        <v>224</v>
      </c>
      <c r="C23" s="31" t="s">
        <v>47</v>
      </c>
      <c r="D23" s="40"/>
      <c r="E23" s="40"/>
      <c r="F23" s="40">
        <v>18.12</v>
      </c>
      <c r="G23" s="40"/>
      <c r="H23" s="40"/>
      <c r="I23" s="40"/>
      <c r="J23" s="40">
        <v>22.05</v>
      </c>
      <c r="K23" s="40"/>
      <c r="L23" s="40"/>
      <c r="M23" s="32">
        <f t="shared" si="3"/>
        <v>40.17</v>
      </c>
      <c r="N23" s="49"/>
      <c r="O23" s="51" t="str">
        <f>IF(AND(M22&lt;&gt;"",M23&lt;&gt;"",OR(D22&lt;&gt;D23,E22&lt;&gt;E23,F22&lt;&gt;F23,G22&lt;&gt;G23,H22&lt;&gt;H23,I22&lt;&gt;I23,J22&lt;&gt;J23,K22&lt;&gt;K23,L22&lt;&gt;L23)),"R","")</f>
        <v/>
      </c>
      <c r="P23" s="37"/>
    </row>
    <row r="24" spans="2:16" s="25" customFormat="1" ht="15" customHeight="1">
      <c r="B24" s="44" t="s">
        <v>220</v>
      </c>
      <c r="C24" s="81" t="s">
        <v>24</v>
      </c>
      <c r="D24" s="82"/>
      <c r="E24" s="82"/>
      <c r="F24" s="82">
        <v>18.12</v>
      </c>
      <c r="G24" s="82"/>
      <c r="H24" s="82"/>
      <c r="I24" s="82"/>
      <c r="J24" s="82">
        <v>22.05</v>
      </c>
      <c r="K24" s="82"/>
      <c r="L24" s="82"/>
      <c r="M24" s="83">
        <f>IF(SUM(D24:L24)=0,"",IF(SUM(D24:L24)&gt;100,100,SUM(D24:L24)))</f>
        <v>40.17</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44</v>
      </c>
      <c r="C26" s="31" t="s">
        <v>28</v>
      </c>
      <c r="D26" s="40"/>
      <c r="E26" s="40"/>
      <c r="F26" s="40">
        <v>25.5</v>
      </c>
      <c r="G26" s="40"/>
      <c r="H26" s="40"/>
      <c r="I26" s="40"/>
      <c r="J26" s="40">
        <v>23.55</v>
      </c>
      <c r="K26" s="40"/>
      <c r="L26" s="40"/>
      <c r="M26" s="32">
        <f t="shared" ref="M26:M27" si="4">IF(SUM(D26:L26)=0,"",IF(SUM(D26:L26)&gt;100,100,SUM(D26:L26)))</f>
        <v>49.05</v>
      </c>
      <c r="N26" s="52"/>
      <c r="O26" s="50" t="str">
        <f>IF(SUM(D26:L26)&gt;100,"^","")</f>
        <v/>
      </c>
      <c r="P26" s="38"/>
    </row>
    <row r="27" spans="2:16" s="25" customFormat="1" ht="15" customHeight="1">
      <c r="B27" s="41" t="s">
        <v>225</v>
      </c>
      <c r="C27" s="31" t="s">
        <v>47</v>
      </c>
      <c r="D27" s="40"/>
      <c r="E27" s="40"/>
      <c r="F27" s="40">
        <v>25.5</v>
      </c>
      <c r="G27" s="40"/>
      <c r="H27" s="40"/>
      <c r="I27" s="40"/>
      <c r="J27" s="40">
        <v>19.95</v>
      </c>
      <c r="K27" s="40"/>
      <c r="L27" s="40"/>
      <c r="M27" s="32">
        <f t="shared" si="4"/>
        <v>45.45</v>
      </c>
      <c r="N27" s="49"/>
      <c r="O27" s="51" t="str">
        <f>IF(AND(M26&lt;&gt;"",M27&lt;&gt;"",OR(D26&lt;&gt;D27,E26&lt;&gt;E27,F26&lt;&gt;F27,G26&lt;&gt;G27,H26&lt;&gt;H27,I26&lt;&gt;I27,J26&lt;&gt;J27,K26&lt;&gt;K27,L26&lt;&gt;L27)),"R","")</f>
        <v>R</v>
      </c>
      <c r="P27" s="37"/>
    </row>
    <row r="28" spans="2:16" s="25" customFormat="1" ht="15" customHeight="1">
      <c r="B28" s="44" t="s">
        <v>220</v>
      </c>
      <c r="C28" s="81" t="s">
        <v>24</v>
      </c>
      <c r="D28" s="82"/>
      <c r="E28" s="82"/>
      <c r="F28" s="82">
        <v>25.5</v>
      </c>
      <c r="G28" s="82"/>
      <c r="H28" s="82"/>
      <c r="I28" s="82"/>
      <c r="J28" s="82">
        <v>19.95</v>
      </c>
      <c r="K28" s="82"/>
      <c r="L28" s="82"/>
      <c r="M28" s="83">
        <f>IF(SUM(D28:L28)=0,"",IF(SUM(D28:L28)&gt;100,100,SUM(D28:L28)))</f>
        <v>45.45</v>
      </c>
      <c r="N28" s="26" t="str">
        <f>IF(AND(M28&lt;&gt;"",OR(M28&lt;M26,M28&lt;M27)),"*","")</f>
        <v>*</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107</v>
      </c>
      <c r="C30" s="31" t="s">
        <v>28</v>
      </c>
      <c r="D30" s="40"/>
      <c r="E30" s="40"/>
      <c r="F30" s="40">
        <v>1.8</v>
      </c>
      <c r="G30" s="40"/>
      <c r="H30" s="40"/>
      <c r="I30" s="40"/>
      <c r="J30" s="40">
        <v>30</v>
      </c>
      <c r="K30" s="40"/>
      <c r="L30" s="40"/>
      <c r="M30" s="32">
        <f t="shared" ref="M30:M31" si="5">IF(SUM(D30:L30)=0,"",IF(SUM(D30:L30)&gt;100,100,SUM(D30:L30)))</f>
        <v>31.8</v>
      </c>
      <c r="N30" s="52"/>
      <c r="O30" s="50" t="str">
        <f>IF(SUM(D30:L30)&gt;100,"^","")</f>
        <v/>
      </c>
      <c r="P30" s="38"/>
    </row>
    <row r="31" spans="2:16" s="25" customFormat="1" ht="15" customHeight="1">
      <c r="B31" s="41" t="s">
        <v>227</v>
      </c>
      <c r="C31" s="31" t="s">
        <v>47</v>
      </c>
      <c r="D31" s="40"/>
      <c r="E31" s="40"/>
      <c r="F31" s="40">
        <v>1.8</v>
      </c>
      <c r="G31" s="40"/>
      <c r="H31" s="40"/>
      <c r="I31" s="40"/>
      <c r="J31" s="40">
        <v>30</v>
      </c>
      <c r="K31" s="40"/>
      <c r="L31" s="40"/>
      <c r="M31" s="32">
        <f t="shared" si="5"/>
        <v>31.8</v>
      </c>
      <c r="N31" s="49"/>
      <c r="O31" s="51" t="str">
        <f>IF(AND(M30&lt;&gt;"",M31&lt;&gt;"",OR(D30&lt;&gt;D31,E30&lt;&gt;E31,F30&lt;&gt;F31,G30&lt;&gt;G31,H30&lt;&gt;H31,I30&lt;&gt;I31,J30&lt;&gt;J31,K30&lt;&gt;K31,L30&lt;&gt;L31)),"R","")</f>
        <v/>
      </c>
      <c r="P31" s="37"/>
    </row>
    <row r="32" spans="2:16" s="25" customFormat="1" ht="15" customHeight="1">
      <c r="B32" s="44" t="s">
        <v>226</v>
      </c>
      <c r="C32" s="81" t="s">
        <v>24</v>
      </c>
      <c r="D32" s="82"/>
      <c r="E32" s="82"/>
      <c r="F32" s="82">
        <v>1.8</v>
      </c>
      <c r="G32" s="82"/>
      <c r="H32" s="82"/>
      <c r="I32" s="82"/>
      <c r="J32" s="82">
        <v>30</v>
      </c>
      <c r="K32" s="82"/>
      <c r="L32" s="82"/>
      <c r="M32" s="83">
        <f>IF(SUM(D32:L32)=0,"",IF(SUM(D32:L32)&gt;100,100,SUM(D32:L32)))</f>
        <v>31.8</v>
      </c>
      <c r="N32" s="26" t="str">
        <f>IF(AND(M32&lt;&gt;"",OR(M32&lt;M30,M32&lt;M31)),"*","")</f>
        <v/>
      </c>
      <c r="O32" s="51" t="str">
        <f>IF(AND(M31&lt;&gt;"",M32&lt;&gt;"",OR(D31&lt;&gt;D32,E31&lt;&gt;E32,F31&lt;&gt;F32,G31&lt;&gt;G32,H31&lt;&gt;H32,I31&lt;&gt;I32,J31&lt;&gt;J32,K31&lt;&gt;K32,L31&lt;&gt;L32)),"R","")</f>
        <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107</v>
      </c>
      <c r="C34" s="31" t="s">
        <v>28</v>
      </c>
      <c r="D34" s="40"/>
      <c r="E34" s="40"/>
      <c r="F34" s="40">
        <v>7.68</v>
      </c>
      <c r="G34" s="40"/>
      <c r="H34" s="40"/>
      <c r="I34" s="40"/>
      <c r="J34" s="40">
        <v>25.8</v>
      </c>
      <c r="K34" s="40"/>
      <c r="L34" s="40"/>
      <c r="M34" s="32">
        <f t="shared" ref="M34:M35" si="6">IF(SUM(D34:L34)=0,"",IF(SUM(D34:L34)&gt;100,100,SUM(D34:L34)))</f>
        <v>33.480000000000004</v>
      </c>
      <c r="N34" s="52"/>
      <c r="O34" s="50" t="str">
        <f>IF(SUM(D34:L34)&gt;100,"^","")</f>
        <v/>
      </c>
      <c r="P34" s="38"/>
    </row>
    <row r="35" spans="2:16" s="25" customFormat="1" ht="15" customHeight="1">
      <c r="B35" s="41" t="s">
        <v>228</v>
      </c>
      <c r="C35" s="31" t="s">
        <v>47</v>
      </c>
      <c r="D35" s="40"/>
      <c r="E35" s="40"/>
      <c r="F35" s="40">
        <v>7.68</v>
      </c>
      <c r="G35" s="40"/>
      <c r="H35" s="40"/>
      <c r="I35" s="40"/>
      <c r="J35" s="40">
        <v>24.6</v>
      </c>
      <c r="K35" s="40"/>
      <c r="L35" s="40"/>
      <c r="M35" s="32">
        <f t="shared" si="6"/>
        <v>32.28</v>
      </c>
      <c r="N35" s="49"/>
      <c r="O35" s="51" t="str">
        <f>IF(AND(M34&lt;&gt;"",M35&lt;&gt;"",OR(D34&lt;&gt;D35,E34&lt;&gt;E35,F34&lt;&gt;F35,G34&lt;&gt;G35,H34&lt;&gt;H35,I34&lt;&gt;I35,J34&lt;&gt;J35,K34&lt;&gt;K35,L34&lt;&gt;L35)),"R","")</f>
        <v>R</v>
      </c>
      <c r="P35" s="37"/>
    </row>
    <row r="36" spans="2:16" s="25" customFormat="1" ht="15" customHeight="1">
      <c r="B36" s="44" t="s">
        <v>226</v>
      </c>
      <c r="C36" s="81" t="s">
        <v>24</v>
      </c>
      <c r="D36" s="82"/>
      <c r="E36" s="82"/>
      <c r="F36" s="82">
        <v>7.68</v>
      </c>
      <c r="G36" s="82"/>
      <c r="H36" s="82"/>
      <c r="I36" s="82"/>
      <c r="J36" s="82">
        <v>24.6</v>
      </c>
      <c r="K36" s="82"/>
      <c r="L36" s="82"/>
      <c r="M36" s="83">
        <f>IF(SUM(D36:L36)=0,"",IF(SUM(D36:L36)&gt;100,100,SUM(D36:L36)))</f>
        <v>32.28</v>
      </c>
      <c r="N36" s="26" t="str">
        <f>IF(AND(M36&lt;&gt;"",OR(M36&lt;M34,M36&lt;M35)),"*","")</f>
        <v>*</v>
      </c>
      <c r="O36" s="51" t="str">
        <f>IF(AND(M35&lt;&gt;"",M36&lt;&gt;"",OR(D35&lt;&gt;D36,E35&lt;&gt;E36,F35&lt;&gt;F36,G35&lt;&gt;G36,H35&lt;&gt;H36,I35&lt;&gt;I36,J35&lt;&gt;J36,K35&lt;&gt;K36,L35&lt;&gt;L36)),"R","")</f>
        <v/>
      </c>
      <c r="P36" s="39" t="str">
        <f>IF(SUM(D36:L36)=0,"",IF(SUM(D36:L36)&gt;100,"^",IF(SUM(D36:L36)&lt;30,"Ödeme Yok!","")))</f>
        <v/>
      </c>
    </row>
    <row r="37" spans="2:16" ht="3" customHeight="1">
      <c r="B37" s="27"/>
      <c r="C37" s="33"/>
      <c r="D37" s="33"/>
      <c r="E37" s="33"/>
      <c r="F37" s="33"/>
      <c r="G37" s="33"/>
      <c r="H37" s="33"/>
      <c r="I37" s="33"/>
      <c r="J37" s="33"/>
      <c r="K37" s="33"/>
      <c r="L37" s="33"/>
      <c r="M37" s="33"/>
      <c r="N37" s="36"/>
      <c r="O37" s="36"/>
    </row>
    <row r="38" spans="2:16" s="25" customFormat="1" ht="15" customHeight="1">
      <c r="B38" s="53" t="s">
        <v>107</v>
      </c>
      <c r="C38" s="31" t="s">
        <v>28</v>
      </c>
      <c r="D38" s="40"/>
      <c r="E38" s="40"/>
      <c r="F38" s="40">
        <v>10.08</v>
      </c>
      <c r="G38" s="40"/>
      <c r="H38" s="40"/>
      <c r="I38" s="40"/>
      <c r="J38" s="40">
        <v>30</v>
      </c>
      <c r="K38" s="40"/>
      <c r="L38" s="40">
        <v>1.333</v>
      </c>
      <c r="M38" s="32">
        <f t="shared" ref="M38:M39" si="7">IF(SUM(D38:L38)=0,"",IF(SUM(D38:L38)&gt;100,100,SUM(D38:L38)))</f>
        <v>41.412999999999997</v>
      </c>
      <c r="N38" s="52"/>
      <c r="O38" s="50" t="str">
        <f>IF(SUM(D38:L38)&gt;100,"^","")</f>
        <v/>
      </c>
      <c r="P38" s="38"/>
    </row>
    <row r="39" spans="2:16" s="25" customFormat="1" ht="15" customHeight="1">
      <c r="B39" s="41" t="s">
        <v>229</v>
      </c>
      <c r="C39" s="31" t="s">
        <v>47</v>
      </c>
      <c r="D39" s="40"/>
      <c r="E39" s="40"/>
      <c r="F39" s="40">
        <v>10.08</v>
      </c>
      <c r="G39" s="40"/>
      <c r="H39" s="40"/>
      <c r="I39" s="40"/>
      <c r="J39" s="40">
        <v>30</v>
      </c>
      <c r="K39" s="40"/>
      <c r="L39" s="40">
        <v>1.333</v>
      </c>
      <c r="M39" s="32">
        <f t="shared" si="7"/>
        <v>41.412999999999997</v>
      </c>
      <c r="N39" s="49"/>
      <c r="O39" s="51" t="str">
        <f>IF(AND(M38&lt;&gt;"",M39&lt;&gt;"",OR(D38&lt;&gt;D39,E38&lt;&gt;E39,F38&lt;&gt;F39,G38&lt;&gt;G39,H38&lt;&gt;H39,I38&lt;&gt;I39,J38&lt;&gt;J39,K38&lt;&gt;K39,L38&lt;&gt;L39)),"R","")</f>
        <v/>
      </c>
      <c r="P39" s="37"/>
    </row>
    <row r="40" spans="2:16" s="25" customFormat="1" ht="15" customHeight="1">
      <c r="B40" s="44" t="s">
        <v>226</v>
      </c>
      <c r="C40" s="81" t="s">
        <v>24</v>
      </c>
      <c r="D40" s="82"/>
      <c r="E40" s="82"/>
      <c r="F40" s="82">
        <v>10.08</v>
      </c>
      <c r="G40" s="82"/>
      <c r="H40" s="82"/>
      <c r="I40" s="82"/>
      <c r="J40" s="82">
        <v>30</v>
      </c>
      <c r="K40" s="82"/>
      <c r="L40" s="82">
        <v>1.333</v>
      </c>
      <c r="M40" s="83">
        <f>IF(SUM(D40:L40)=0,"",IF(SUM(D40:L40)&gt;100,100,SUM(D40:L40)))</f>
        <v>41.412999999999997</v>
      </c>
      <c r="N40" s="26" t="str">
        <f>IF(AND(M40&lt;&gt;"",OR(M40&lt;M38,M40&lt;M39)),"*","")</f>
        <v/>
      </c>
      <c r="O40" s="51" t="str">
        <f>IF(AND(M39&lt;&gt;"",M40&lt;&gt;"",OR(D39&lt;&gt;D40,E39&lt;&gt;E40,F39&lt;&gt;F40,G39&lt;&gt;G40,H39&lt;&gt;H40,I39&lt;&gt;I40,J39&lt;&gt;J40,K39&lt;&gt;K40,L39&lt;&gt;L40)),"R","")</f>
        <v/>
      </c>
      <c r="P40" s="39" t="str">
        <f>IF(SUM(D40:L40)=0,"",IF(SUM(D40:L40)&gt;100,"^",IF(SUM(D40:L40)&lt;30,"Ödeme Yok!","")))</f>
        <v/>
      </c>
    </row>
    <row r="41" spans="2:16" ht="3" customHeight="1">
      <c r="B41" s="27"/>
      <c r="C41" s="33"/>
      <c r="D41" s="33"/>
      <c r="E41" s="33"/>
      <c r="F41" s="33"/>
      <c r="G41" s="33"/>
      <c r="H41" s="33"/>
      <c r="I41" s="33"/>
      <c r="J41" s="33"/>
      <c r="K41" s="33"/>
      <c r="L41" s="33"/>
      <c r="M41" s="33"/>
      <c r="N41" s="36"/>
      <c r="O41" s="36"/>
    </row>
    <row r="42" spans="2:16" s="25" customFormat="1" ht="15" customHeight="1">
      <c r="B42" s="53" t="s">
        <v>107</v>
      </c>
      <c r="C42" s="31" t="s">
        <v>28</v>
      </c>
      <c r="D42" s="40"/>
      <c r="E42" s="40"/>
      <c r="F42" s="40">
        <v>21.9</v>
      </c>
      <c r="G42" s="40"/>
      <c r="H42" s="40"/>
      <c r="I42" s="40"/>
      <c r="J42" s="40">
        <v>28.05</v>
      </c>
      <c r="K42" s="40"/>
      <c r="L42" s="40"/>
      <c r="M42" s="32">
        <f t="shared" ref="M42:M43" si="8">IF(SUM(D42:L42)=0,"",IF(SUM(D42:L42)&gt;100,100,SUM(D42:L42)))</f>
        <v>49.95</v>
      </c>
      <c r="N42" s="52"/>
      <c r="O42" s="50" t="str">
        <f>IF(SUM(D42:L42)&gt;100,"^","")</f>
        <v/>
      </c>
      <c r="P42" s="38"/>
    </row>
    <row r="43" spans="2:16" s="25" customFormat="1" ht="15" customHeight="1">
      <c r="B43" s="90" t="s">
        <v>230</v>
      </c>
      <c r="C43" s="31" t="s">
        <v>47</v>
      </c>
      <c r="D43" s="40"/>
      <c r="E43" s="40"/>
      <c r="F43" s="40">
        <v>21.9</v>
      </c>
      <c r="G43" s="40"/>
      <c r="H43" s="40"/>
      <c r="I43" s="40"/>
      <c r="J43" s="40">
        <v>28.05</v>
      </c>
      <c r="K43" s="40"/>
      <c r="L43" s="40"/>
      <c r="M43" s="32">
        <f t="shared" si="8"/>
        <v>49.95</v>
      </c>
      <c r="N43" s="49"/>
      <c r="O43" s="51" t="str">
        <f>IF(AND(M42&lt;&gt;"",M43&lt;&gt;"",OR(D42&lt;&gt;D43,E42&lt;&gt;E43,F42&lt;&gt;F43,G42&lt;&gt;G43,H42&lt;&gt;H43,I42&lt;&gt;I43,J42&lt;&gt;J43,K42&lt;&gt;K43,L42&lt;&gt;L43)),"R","")</f>
        <v/>
      </c>
      <c r="P43" s="37"/>
    </row>
    <row r="44" spans="2:16" s="25" customFormat="1" ht="15" customHeight="1">
      <c r="B44" s="44" t="s">
        <v>226</v>
      </c>
      <c r="C44" s="81" t="s">
        <v>24</v>
      </c>
      <c r="D44" s="82"/>
      <c r="E44" s="82"/>
      <c r="F44" s="82">
        <v>21.9</v>
      </c>
      <c r="G44" s="82"/>
      <c r="H44" s="82"/>
      <c r="I44" s="82"/>
      <c r="J44" s="82">
        <v>28.05</v>
      </c>
      <c r="K44" s="82"/>
      <c r="L44" s="82"/>
      <c r="M44" s="83">
        <f>IF(SUM(D44:L44)=0,"",IF(SUM(D44:L44)&gt;100,100,SUM(D44:L44)))</f>
        <v>49.95</v>
      </c>
      <c r="N44" s="26" t="str">
        <f>IF(AND(M44&lt;&gt;"",OR(M44&lt;M42,M44&lt;M43)),"*","")</f>
        <v/>
      </c>
      <c r="O44" s="51" t="str">
        <f>IF(AND(M43&lt;&gt;"",M44&lt;&gt;"",OR(D43&lt;&gt;D44,E43&lt;&gt;E44,F43&lt;&gt;F44,G43&lt;&gt;G44,H43&lt;&gt;H44,I43&lt;&gt;I44,J43&lt;&gt;J44,K43&lt;&gt;K44,L43&lt;&gt;L44)),"R","")</f>
        <v/>
      </c>
      <c r="P44" s="39" t="str">
        <f>IF(SUM(D44:L44)=0,"",IF(SUM(D44:L44)&gt;100,"^",IF(SUM(D44:L44)&lt;30,"Ödeme Yok!","")))</f>
        <v/>
      </c>
    </row>
    <row r="45" spans="2:16" ht="3" customHeight="1">
      <c r="B45" s="27"/>
      <c r="C45" s="33"/>
      <c r="D45" s="33"/>
      <c r="E45" s="33"/>
      <c r="F45" s="33"/>
      <c r="G45" s="33"/>
      <c r="H45" s="33"/>
      <c r="I45" s="33"/>
      <c r="J45" s="33"/>
      <c r="K45" s="33"/>
      <c r="L45" s="33"/>
      <c r="M45" s="33"/>
      <c r="N45" s="36"/>
      <c r="O45" s="36"/>
    </row>
    <row r="46" spans="2:16" s="25" customFormat="1" ht="15" customHeight="1">
      <c r="B46" s="53" t="s">
        <v>44</v>
      </c>
      <c r="C46" s="31" t="s">
        <v>28</v>
      </c>
      <c r="D46" s="40"/>
      <c r="E46" s="40"/>
      <c r="F46" s="40">
        <v>22.004999999999999</v>
      </c>
      <c r="G46" s="40"/>
      <c r="H46" s="40"/>
      <c r="I46" s="40"/>
      <c r="J46" s="40">
        <v>30</v>
      </c>
      <c r="K46" s="40"/>
      <c r="L46" s="40"/>
      <c r="M46" s="32">
        <f t="shared" ref="M46:M47" si="9">IF(SUM(D46:L46)=0,"",IF(SUM(D46:L46)&gt;100,100,SUM(D46:L46)))</f>
        <v>52.004999999999995</v>
      </c>
      <c r="N46" s="52"/>
      <c r="O46" s="50" t="str">
        <f>IF(SUM(D46:L46)&gt;100,"^","")</f>
        <v/>
      </c>
      <c r="P46" s="38"/>
    </row>
    <row r="47" spans="2:16" s="25" customFormat="1" ht="15" customHeight="1">
      <c r="B47" s="90" t="s">
        <v>231</v>
      </c>
      <c r="C47" s="31" t="s">
        <v>47</v>
      </c>
      <c r="D47" s="40"/>
      <c r="E47" s="40"/>
      <c r="F47" s="40">
        <v>22.004999999999999</v>
      </c>
      <c r="G47" s="40"/>
      <c r="H47" s="40"/>
      <c r="I47" s="40"/>
      <c r="J47" s="40">
        <v>30</v>
      </c>
      <c r="K47" s="40"/>
      <c r="L47" s="40"/>
      <c r="M47" s="32">
        <f t="shared" si="9"/>
        <v>52.004999999999995</v>
      </c>
      <c r="N47" s="49"/>
      <c r="O47" s="51" t="str">
        <f>IF(AND(M46&lt;&gt;"",M47&lt;&gt;"",OR(D46&lt;&gt;D47,E46&lt;&gt;E47,F46&lt;&gt;F47,G46&lt;&gt;G47,H46&lt;&gt;H47,I46&lt;&gt;I47,J46&lt;&gt;J47,K46&lt;&gt;K47,L46&lt;&gt;L47)),"R","")</f>
        <v/>
      </c>
      <c r="P47" s="37"/>
    </row>
    <row r="48" spans="2:16" s="25" customFormat="1" ht="15" customHeight="1">
      <c r="B48" s="44" t="s">
        <v>226</v>
      </c>
      <c r="C48" s="81" t="s">
        <v>24</v>
      </c>
      <c r="D48" s="82"/>
      <c r="E48" s="82"/>
      <c r="F48" s="82">
        <v>22.004999999999999</v>
      </c>
      <c r="G48" s="82"/>
      <c r="H48" s="82"/>
      <c r="I48" s="82"/>
      <c r="J48" s="82">
        <v>30</v>
      </c>
      <c r="K48" s="82"/>
      <c r="L48" s="82"/>
      <c r="M48" s="83">
        <f>IF(SUM(D48:L48)=0,"",IF(SUM(D48:L48)&gt;100,100,SUM(D48:L48)))</f>
        <v>52.004999999999995</v>
      </c>
      <c r="N48" s="26" t="str">
        <f>IF(AND(M48&lt;&gt;"",OR(M48&lt;M46,M48&lt;M47)),"*","")</f>
        <v/>
      </c>
      <c r="O48" s="51" t="str">
        <f>IF(AND(M47&lt;&gt;"",M48&lt;&gt;"",OR(D47&lt;&gt;D48,E47&lt;&gt;E48,F47&lt;&gt;F48,G47&lt;&gt;G48,H47&lt;&gt;H48,I47&lt;&gt;I48,J47&lt;&gt;J48,K47&lt;&gt;K48,L47&lt;&gt;L48)),"R","")</f>
        <v/>
      </c>
      <c r="P48" s="39" t="str">
        <f>IF(SUM(D48:L48)=0,"",IF(SUM(D48:L48)&gt;100,"^",IF(SUM(D48:L48)&lt;30,"Ödeme Yok!","")))</f>
        <v/>
      </c>
    </row>
    <row r="49" spans="2:16" ht="3" customHeight="1">
      <c r="B49" s="27"/>
      <c r="C49" s="33"/>
      <c r="D49" s="33"/>
      <c r="E49" s="33"/>
      <c r="F49" s="33"/>
      <c r="G49" s="33"/>
      <c r="H49" s="33"/>
      <c r="I49" s="33"/>
      <c r="J49" s="33"/>
      <c r="K49" s="33"/>
      <c r="L49" s="33"/>
      <c r="M49" s="33"/>
      <c r="N49" s="36"/>
      <c r="O49" s="36"/>
    </row>
    <row r="50" spans="2:16" s="25" customFormat="1" ht="15" customHeight="1">
      <c r="B50" s="53" t="s">
        <v>44</v>
      </c>
      <c r="C50" s="31" t="s">
        <v>28</v>
      </c>
      <c r="D50" s="40"/>
      <c r="E50" s="40"/>
      <c r="F50" s="40">
        <v>15</v>
      </c>
      <c r="G50" s="40"/>
      <c r="H50" s="40"/>
      <c r="I50" s="40"/>
      <c r="J50" s="40">
        <v>9.3000000000000007</v>
      </c>
      <c r="K50" s="40">
        <v>6</v>
      </c>
      <c r="L50" s="40"/>
      <c r="M50" s="32">
        <f t="shared" ref="M50:M51" si="10">IF(SUM(D50:L50)=0,"",IF(SUM(D50:L50)&gt;100,100,SUM(D50:L50)))</f>
        <v>30.3</v>
      </c>
      <c r="N50" s="52"/>
      <c r="O50" s="50" t="str">
        <f>IF(SUM(D50:L50)&gt;100,"^","")</f>
        <v/>
      </c>
      <c r="P50" s="38"/>
    </row>
    <row r="51" spans="2:16" s="25" customFormat="1" ht="15" customHeight="1">
      <c r="B51" s="41" t="s">
        <v>232</v>
      </c>
      <c r="C51" s="31" t="s">
        <v>47</v>
      </c>
      <c r="D51" s="40"/>
      <c r="E51" s="40"/>
      <c r="F51" s="40">
        <v>15</v>
      </c>
      <c r="G51" s="40"/>
      <c r="H51" s="40"/>
      <c r="I51" s="40"/>
      <c r="J51" s="40">
        <v>9.3000000000000007</v>
      </c>
      <c r="K51" s="40">
        <v>6</v>
      </c>
      <c r="L51" s="40"/>
      <c r="M51" s="32">
        <f t="shared" si="10"/>
        <v>30.3</v>
      </c>
      <c r="N51" s="49"/>
      <c r="O51" s="51" t="str">
        <f>IF(AND(M50&lt;&gt;"",M51&lt;&gt;"",OR(D50&lt;&gt;D51,E50&lt;&gt;E51,F50&lt;&gt;F51,G50&lt;&gt;G51,H50&lt;&gt;H51,I50&lt;&gt;I51,J50&lt;&gt;J51,K50&lt;&gt;K51,L50&lt;&gt;L51)),"R","")</f>
        <v/>
      </c>
      <c r="P51" s="37"/>
    </row>
    <row r="52" spans="2:16" s="25" customFormat="1" ht="15" customHeight="1">
      <c r="B52" s="44" t="s">
        <v>226</v>
      </c>
      <c r="C52" s="81" t="s">
        <v>24</v>
      </c>
      <c r="D52" s="82"/>
      <c r="E52" s="82"/>
      <c r="F52" s="82">
        <v>15</v>
      </c>
      <c r="G52" s="82"/>
      <c r="H52" s="82"/>
      <c r="I52" s="82"/>
      <c r="J52" s="82">
        <v>9.3000000000000007</v>
      </c>
      <c r="K52" s="82">
        <v>6</v>
      </c>
      <c r="L52" s="82"/>
      <c r="M52" s="83">
        <f>IF(SUM(D52:L52)=0,"",IF(SUM(D52:L52)&gt;100,100,SUM(D52:L52)))</f>
        <v>30.3</v>
      </c>
      <c r="N52" s="26" t="str">
        <f>IF(AND(M52&lt;&gt;"",OR(M52&lt;M50,M52&lt;M51)),"*","")</f>
        <v/>
      </c>
      <c r="O52" s="51" t="str">
        <f>IF(AND(M51&lt;&gt;"",M52&lt;&gt;"",OR(D51&lt;&gt;D52,E51&lt;&gt;E52,F51&lt;&gt;F52,G51&lt;&gt;G52,H51&lt;&gt;H52,I51&lt;&gt;I52,J51&lt;&gt;J52,K51&lt;&gt;K52,L51&lt;&gt;L52)),"R","")</f>
        <v/>
      </c>
      <c r="P52" s="39" t="str">
        <f>IF(SUM(D52:L52)=0,"",IF(SUM(D52:L52)&gt;100,"^",IF(SUM(D52:L52)&lt;30,"Ödeme Yok!","")))</f>
        <v/>
      </c>
    </row>
    <row r="53" spans="2:16" ht="3" customHeight="1">
      <c r="B53" s="27"/>
      <c r="C53" s="33"/>
      <c r="D53" s="33"/>
      <c r="E53" s="33"/>
      <c r="F53" s="33"/>
      <c r="G53" s="33"/>
      <c r="H53" s="33"/>
      <c r="I53" s="33"/>
      <c r="J53" s="33"/>
      <c r="K53" s="33"/>
      <c r="L53" s="33"/>
      <c r="M53" s="33"/>
      <c r="N53" s="36"/>
      <c r="O53" s="36"/>
    </row>
    <row r="54" spans="2:16" s="25" customFormat="1" ht="15" customHeight="1">
      <c r="B54" s="53" t="s">
        <v>44</v>
      </c>
      <c r="C54" s="31" t="s">
        <v>28</v>
      </c>
      <c r="D54" s="40"/>
      <c r="E54" s="40"/>
      <c r="F54" s="40">
        <v>30</v>
      </c>
      <c r="G54" s="40"/>
      <c r="H54" s="40"/>
      <c r="I54" s="40"/>
      <c r="J54" s="40">
        <v>30</v>
      </c>
      <c r="K54" s="40"/>
      <c r="L54" s="40"/>
      <c r="M54" s="32">
        <f t="shared" ref="M54:M55" si="11">IF(SUM(D54:L54)=0,"",IF(SUM(D54:L54)&gt;100,100,SUM(D54:L54)))</f>
        <v>60</v>
      </c>
      <c r="N54" s="52"/>
      <c r="O54" s="50" t="str">
        <f>IF(SUM(D54:L54)&gt;100,"^","")</f>
        <v/>
      </c>
      <c r="P54" s="38"/>
    </row>
    <row r="55" spans="2:16" s="25" customFormat="1" ht="15" customHeight="1">
      <c r="B55" s="41" t="s">
        <v>233</v>
      </c>
      <c r="C55" s="31" t="s">
        <v>47</v>
      </c>
      <c r="D55" s="40"/>
      <c r="E55" s="40"/>
      <c r="F55" s="40">
        <v>30</v>
      </c>
      <c r="G55" s="40"/>
      <c r="H55" s="40"/>
      <c r="I55" s="40"/>
      <c r="J55" s="40">
        <v>30</v>
      </c>
      <c r="K55" s="40"/>
      <c r="L55" s="40"/>
      <c r="M55" s="32">
        <f t="shared" si="11"/>
        <v>60</v>
      </c>
      <c r="N55" s="49"/>
      <c r="O55" s="51" t="str">
        <f>IF(AND(M54&lt;&gt;"",M55&lt;&gt;"",OR(D54&lt;&gt;D55,E54&lt;&gt;E55,F54&lt;&gt;F55,G54&lt;&gt;G55,H54&lt;&gt;H55,I54&lt;&gt;I55,J54&lt;&gt;J55,K54&lt;&gt;K55,L54&lt;&gt;L55)),"R","")</f>
        <v/>
      </c>
      <c r="P55" s="37"/>
    </row>
    <row r="56" spans="2:16" s="25" customFormat="1" ht="15" customHeight="1">
      <c r="B56" s="44" t="s">
        <v>226</v>
      </c>
      <c r="C56" s="81" t="s">
        <v>24</v>
      </c>
      <c r="D56" s="82"/>
      <c r="E56" s="82"/>
      <c r="F56" s="82">
        <v>30</v>
      </c>
      <c r="G56" s="82"/>
      <c r="H56" s="82"/>
      <c r="I56" s="82"/>
      <c r="J56" s="82">
        <v>30</v>
      </c>
      <c r="K56" s="82"/>
      <c r="L56" s="82"/>
      <c r="M56" s="83">
        <f>IF(SUM(D56:L56)=0,"",IF(SUM(D56:L56)&gt;100,100,SUM(D56:L56)))</f>
        <v>60</v>
      </c>
      <c r="N56" s="26" t="str">
        <f>IF(AND(M56&lt;&gt;"",OR(M56&lt;M54,M56&lt;M55)),"*","")</f>
        <v/>
      </c>
      <c r="O56" s="51" t="str">
        <f>IF(AND(M55&lt;&gt;"",M56&lt;&gt;"",OR(D55&lt;&gt;D56,E55&lt;&gt;E56,F55&lt;&gt;F56,G55&lt;&gt;G56,H55&lt;&gt;H56,I55&lt;&gt;I56,J55&lt;&gt;J56,K55&lt;&gt;K56,L55&lt;&gt;L56)),"R","")</f>
        <v/>
      </c>
      <c r="P56" s="39" t="str">
        <f>IF(SUM(D56:L56)=0,"",IF(SUM(D56:L56)&gt;100,"^",IF(SUM(D56:L56)&lt;30,"Ödeme Yok!","")))</f>
        <v/>
      </c>
    </row>
    <row r="57" spans="2:16" ht="3" customHeight="1">
      <c r="B57" s="27"/>
      <c r="C57" s="33"/>
      <c r="D57" s="33"/>
      <c r="E57" s="33"/>
      <c r="F57" s="33"/>
      <c r="G57" s="33"/>
      <c r="H57" s="33"/>
      <c r="I57" s="33"/>
      <c r="J57" s="33"/>
      <c r="K57" s="33"/>
      <c r="L57" s="33"/>
      <c r="M57" s="33"/>
      <c r="N57" s="36"/>
      <c r="O57" s="36"/>
    </row>
    <row r="58" spans="2:16" s="25" customFormat="1" ht="15" customHeight="1">
      <c r="B58" s="53" t="s">
        <v>106</v>
      </c>
      <c r="C58" s="31" t="s">
        <v>28</v>
      </c>
      <c r="D58" s="40"/>
      <c r="E58" s="40"/>
      <c r="F58" s="40">
        <v>8.4</v>
      </c>
      <c r="G58" s="40"/>
      <c r="H58" s="40"/>
      <c r="I58" s="40"/>
      <c r="J58" s="40">
        <v>30</v>
      </c>
      <c r="K58" s="40"/>
      <c r="L58" s="40"/>
      <c r="M58" s="32">
        <f t="shared" ref="M58:M59" si="12">IF(SUM(D58:L58)=0,"",IF(SUM(D58:L58)&gt;100,100,SUM(D58:L58)))</f>
        <v>38.4</v>
      </c>
      <c r="N58" s="52"/>
      <c r="O58" s="50" t="str">
        <f>IF(SUM(D58:L58)&gt;100,"^","")</f>
        <v/>
      </c>
      <c r="P58" s="38"/>
    </row>
    <row r="59" spans="2:16" s="25" customFormat="1" ht="15" customHeight="1">
      <c r="B59" s="41" t="s">
        <v>235</v>
      </c>
      <c r="C59" s="31" t="s">
        <v>47</v>
      </c>
      <c r="D59" s="40"/>
      <c r="E59" s="40"/>
      <c r="F59" s="40">
        <v>8.4</v>
      </c>
      <c r="G59" s="40"/>
      <c r="H59" s="40"/>
      <c r="I59" s="40"/>
      <c r="J59" s="40">
        <v>30</v>
      </c>
      <c r="K59" s="40"/>
      <c r="L59" s="40"/>
      <c r="M59" s="32">
        <f t="shared" si="12"/>
        <v>38.4</v>
      </c>
      <c r="N59" s="49"/>
      <c r="O59" s="51" t="str">
        <f>IF(AND(M58&lt;&gt;"",M59&lt;&gt;"",OR(D58&lt;&gt;D59,E58&lt;&gt;E59,F58&lt;&gt;F59,G58&lt;&gt;G59,H58&lt;&gt;H59,I58&lt;&gt;I59,J58&lt;&gt;J59,K58&lt;&gt;K59,L58&lt;&gt;L59)),"R","")</f>
        <v/>
      </c>
      <c r="P59" s="37"/>
    </row>
    <row r="60" spans="2:16" s="25" customFormat="1" ht="15" customHeight="1">
      <c r="B60" s="44" t="s">
        <v>234</v>
      </c>
      <c r="C60" s="81" t="s">
        <v>24</v>
      </c>
      <c r="D60" s="82"/>
      <c r="E60" s="82"/>
      <c r="F60" s="82">
        <v>8.4</v>
      </c>
      <c r="G60" s="82"/>
      <c r="H60" s="82"/>
      <c r="I60" s="82"/>
      <c r="J60" s="82">
        <v>30</v>
      </c>
      <c r="K60" s="82"/>
      <c r="L60" s="82"/>
      <c r="M60" s="83">
        <f>IF(SUM(D60:L60)=0,"",IF(SUM(D60:L60)&gt;100,100,SUM(D60:L60)))</f>
        <v>38.4</v>
      </c>
      <c r="N60" s="26" t="str">
        <f>IF(AND(M60&lt;&gt;"",OR(M60&lt;M58,M60&lt;M59)),"*","")</f>
        <v/>
      </c>
      <c r="O60" s="51" t="str">
        <f>IF(AND(M59&lt;&gt;"",M60&lt;&gt;"",OR(D59&lt;&gt;D60,E59&lt;&gt;E60,F59&lt;&gt;F60,G59&lt;&gt;G60,H59&lt;&gt;H60,I59&lt;&gt;I60,J59&lt;&gt;J60,K59&lt;&gt;K60,L59&lt;&gt;L60)),"R","")</f>
        <v/>
      </c>
      <c r="P60" s="39" t="str">
        <f>IF(SUM(D60:L60)=0,"",IF(SUM(D60:L60)&gt;100,"^",IF(SUM(D60:L60)&lt;30,"Ödeme Yok!","")))</f>
        <v/>
      </c>
    </row>
    <row r="61" spans="2:16" ht="3" customHeight="1">
      <c r="B61" s="27"/>
      <c r="C61" s="33"/>
      <c r="D61" s="33"/>
      <c r="E61" s="33"/>
      <c r="F61" s="33"/>
      <c r="G61" s="33"/>
      <c r="H61" s="33"/>
      <c r="I61" s="33"/>
      <c r="J61" s="33"/>
      <c r="K61" s="33"/>
      <c r="L61" s="33"/>
      <c r="M61" s="33"/>
      <c r="N61" s="36"/>
      <c r="O61" s="36"/>
    </row>
    <row r="62" spans="2:16" s="25" customFormat="1" ht="15" customHeight="1">
      <c r="B62" s="53" t="s">
        <v>106</v>
      </c>
      <c r="C62" s="31" t="s">
        <v>28</v>
      </c>
      <c r="D62" s="40"/>
      <c r="E62" s="40"/>
      <c r="F62" s="40">
        <v>2.88</v>
      </c>
      <c r="G62" s="40"/>
      <c r="H62" s="40"/>
      <c r="I62" s="40"/>
      <c r="J62" s="40">
        <v>30</v>
      </c>
      <c r="K62" s="40"/>
      <c r="L62" s="40"/>
      <c r="M62" s="32">
        <f t="shared" ref="M62:M63" si="13">IF(SUM(D62:L62)=0,"",IF(SUM(D62:L62)&gt;100,100,SUM(D62:L62)))</f>
        <v>32.880000000000003</v>
      </c>
      <c r="N62" s="52"/>
      <c r="O62" s="50" t="str">
        <f>IF(SUM(D62:L62)&gt;100,"^","")</f>
        <v/>
      </c>
      <c r="P62" s="38"/>
    </row>
    <row r="63" spans="2:16" s="25" customFormat="1" ht="15" customHeight="1">
      <c r="B63" s="41" t="s">
        <v>236</v>
      </c>
      <c r="C63" s="31" t="s">
        <v>47</v>
      </c>
      <c r="D63" s="40"/>
      <c r="E63" s="40"/>
      <c r="F63" s="40">
        <v>2.88</v>
      </c>
      <c r="G63" s="40"/>
      <c r="H63" s="40"/>
      <c r="I63" s="40"/>
      <c r="J63" s="40">
        <v>30</v>
      </c>
      <c r="K63" s="40"/>
      <c r="L63" s="40"/>
      <c r="M63" s="32">
        <f t="shared" si="13"/>
        <v>32.880000000000003</v>
      </c>
      <c r="N63" s="49"/>
      <c r="O63" s="51" t="str">
        <f>IF(AND(M62&lt;&gt;"",M63&lt;&gt;"",OR(D62&lt;&gt;D63,E62&lt;&gt;E63,F62&lt;&gt;F63,G62&lt;&gt;G63,H62&lt;&gt;H63,I62&lt;&gt;I63,J62&lt;&gt;J63,K62&lt;&gt;K63,L62&lt;&gt;L63)),"R","")</f>
        <v/>
      </c>
      <c r="P63" s="37"/>
    </row>
    <row r="64" spans="2:16" s="25" customFormat="1" ht="15" customHeight="1">
      <c r="B64" s="44" t="s">
        <v>234</v>
      </c>
      <c r="C64" s="81" t="s">
        <v>24</v>
      </c>
      <c r="D64" s="82"/>
      <c r="E64" s="82"/>
      <c r="F64" s="82">
        <v>2.88</v>
      </c>
      <c r="G64" s="82"/>
      <c r="H64" s="82"/>
      <c r="I64" s="82"/>
      <c r="J64" s="82">
        <v>30</v>
      </c>
      <c r="K64" s="82"/>
      <c r="L64" s="82"/>
      <c r="M64" s="83">
        <f>IF(SUM(D64:L64)=0,"",IF(SUM(D64:L64)&gt;100,100,SUM(D64:L64)))</f>
        <v>32.880000000000003</v>
      </c>
      <c r="N64" s="26" t="str">
        <f>IF(AND(M64&lt;&gt;"",OR(M64&lt;M62,M64&lt;M63)),"*","")</f>
        <v/>
      </c>
      <c r="O64" s="51" t="str">
        <f>IF(AND(M63&lt;&gt;"",M64&lt;&gt;"",OR(D63&lt;&gt;D64,E63&lt;&gt;E64,F63&lt;&gt;F64,G63&lt;&gt;G64,H63&lt;&gt;H64,I63&lt;&gt;I64,J63&lt;&gt;J64,K63&lt;&gt;K64,L63&lt;&gt;L64)),"R","")</f>
        <v/>
      </c>
      <c r="P64" s="39" t="str">
        <f>IF(SUM(D64:L64)=0,"",IF(SUM(D64:L64)&gt;100,"^",IF(SUM(D64:L64)&lt;30,"Ödeme Yok!","")))</f>
        <v/>
      </c>
    </row>
    <row r="65" spans="2:16" ht="3" customHeight="1">
      <c r="B65" s="27"/>
      <c r="C65" s="33"/>
      <c r="D65" s="33"/>
      <c r="E65" s="33"/>
      <c r="F65" s="33"/>
      <c r="G65" s="33"/>
      <c r="H65" s="33"/>
      <c r="I65" s="33"/>
      <c r="J65" s="33"/>
      <c r="K65" s="33"/>
      <c r="L65" s="33"/>
      <c r="M65" s="33"/>
      <c r="N65" s="36"/>
      <c r="O65" s="36"/>
    </row>
    <row r="66" spans="2:16" s="25" customFormat="1" ht="15" customHeight="1">
      <c r="B66" s="53" t="s">
        <v>106</v>
      </c>
      <c r="C66" s="31" t="s">
        <v>28</v>
      </c>
      <c r="D66" s="40"/>
      <c r="E66" s="40"/>
      <c r="F66" s="40">
        <v>16.303000000000001</v>
      </c>
      <c r="G66" s="40"/>
      <c r="H66" s="40"/>
      <c r="I66" s="40"/>
      <c r="J66" s="40">
        <v>30</v>
      </c>
      <c r="K66" s="40"/>
      <c r="L66" s="40"/>
      <c r="M66" s="32">
        <f t="shared" ref="M66:M67" si="14">IF(SUM(D66:L66)=0,"",IF(SUM(D66:L66)&gt;100,100,SUM(D66:L66)))</f>
        <v>46.302999999999997</v>
      </c>
      <c r="N66" s="52"/>
      <c r="O66" s="50" t="str">
        <f>IF(SUM(D66:L66)&gt;100,"^","")</f>
        <v/>
      </c>
      <c r="P66" s="38"/>
    </row>
    <row r="67" spans="2:16" s="25" customFormat="1" ht="15" customHeight="1">
      <c r="B67" s="41" t="s">
        <v>237</v>
      </c>
      <c r="C67" s="31" t="s">
        <v>47</v>
      </c>
      <c r="D67" s="40"/>
      <c r="E67" s="40"/>
      <c r="F67" s="40">
        <v>16.303000000000001</v>
      </c>
      <c r="G67" s="40"/>
      <c r="H67" s="40"/>
      <c r="I67" s="40"/>
      <c r="J67" s="40">
        <v>30</v>
      </c>
      <c r="K67" s="40"/>
      <c r="L67" s="40"/>
      <c r="M67" s="32">
        <f t="shared" si="14"/>
        <v>46.302999999999997</v>
      </c>
      <c r="N67" s="49"/>
      <c r="O67" s="51" t="str">
        <f>IF(AND(M66&lt;&gt;"",M67&lt;&gt;"",OR(D66&lt;&gt;D67,E66&lt;&gt;E67,F66&lt;&gt;F67,G66&lt;&gt;G67,H66&lt;&gt;H67,I66&lt;&gt;I67,J66&lt;&gt;J67,K66&lt;&gt;K67,L66&lt;&gt;L67)),"R","")</f>
        <v/>
      </c>
      <c r="P67" s="37"/>
    </row>
    <row r="68" spans="2:16" s="25" customFormat="1" ht="15" customHeight="1">
      <c r="B68" s="44" t="s">
        <v>234</v>
      </c>
      <c r="C68" s="81" t="s">
        <v>24</v>
      </c>
      <c r="D68" s="82"/>
      <c r="E68" s="82"/>
      <c r="F68" s="82">
        <v>16.303000000000001</v>
      </c>
      <c r="G68" s="82"/>
      <c r="H68" s="82"/>
      <c r="I68" s="82"/>
      <c r="J68" s="82">
        <v>30</v>
      </c>
      <c r="K68" s="82"/>
      <c r="L68" s="82"/>
      <c r="M68" s="83">
        <f>IF(SUM(D68:L68)=0,"",IF(SUM(D68:L68)&gt;100,100,SUM(D68:L68)))</f>
        <v>46.302999999999997</v>
      </c>
      <c r="N68" s="26" t="str">
        <f>IF(AND(M68&lt;&gt;"",OR(M68&lt;M66,M68&lt;M67)),"*","")</f>
        <v/>
      </c>
      <c r="O68" s="51" t="str">
        <f>IF(AND(M67&lt;&gt;"",M68&lt;&gt;"",OR(D67&lt;&gt;D68,E67&lt;&gt;E68,F67&lt;&gt;F68,G67&lt;&gt;G68,H67&lt;&gt;H68,I67&lt;&gt;I68,J67&lt;&gt;J68,K67&lt;&gt;K68,L67&lt;&gt;L68)),"R","")</f>
        <v/>
      </c>
      <c r="P68" s="39" t="str">
        <f>IF(SUM(D68:L68)=0,"",IF(SUM(D68:L68)&gt;100,"^",IF(SUM(D68:L68)&lt;30,"Ödeme Yok!","")))</f>
        <v/>
      </c>
    </row>
    <row r="69" spans="2:16" ht="3" customHeight="1">
      <c r="B69" s="27"/>
      <c r="C69" s="33"/>
      <c r="D69" s="33"/>
      <c r="E69" s="33"/>
      <c r="F69" s="33"/>
      <c r="G69" s="33"/>
      <c r="H69" s="33"/>
      <c r="I69" s="33"/>
      <c r="J69" s="33"/>
      <c r="K69" s="33"/>
      <c r="L69" s="33"/>
      <c r="M69" s="33"/>
      <c r="N69" s="36"/>
      <c r="O69" s="36"/>
    </row>
    <row r="70" spans="2:16" s="25" customFormat="1" ht="15" customHeight="1">
      <c r="B70" s="53" t="s">
        <v>106</v>
      </c>
      <c r="C70" s="31" t="s">
        <v>28</v>
      </c>
      <c r="D70" s="40"/>
      <c r="E70" s="40"/>
      <c r="F70" s="40"/>
      <c r="G70" s="40"/>
      <c r="H70" s="40"/>
      <c r="I70" s="40"/>
      <c r="J70" s="40">
        <v>30</v>
      </c>
      <c r="K70" s="40"/>
      <c r="L70" s="40"/>
      <c r="M70" s="32">
        <f t="shared" ref="M70:M71" si="15">IF(SUM(D70:L70)=0,"",IF(SUM(D70:L70)&gt;100,100,SUM(D70:L70)))</f>
        <v>30</v>
      </c>
      <c r="N70" s="52"/>
      <c r="O70" s="50" t="str">
        <f>IF(SUM(D70:L70)&gt;100,"^","")</f>
        <v/>
      </c>
      <c r="P70" s="38"/>
    </row>
    <row r="71" spans="2:16" s="25" customFormat="1" ht="15" customHeight="1">
      <c r="B71" s="41" t="s">
        <v>238</v>
      </c>
      <c r="C71" s="31" t="s">
        <v>47</v>
      </c>
      <c r="D71" s="40"/>
      <c r="E71" s="40"/>
      <c r="F71" s="40"/>
      <c r="G71" s="40"/>
      <c r="H71" s="40"/>
      <c r="I71" s="40"/>
      <c r="J71" s="40">
        <v>30</v>
      </c>
      <c r="K71" s="40"/>
      <c r="L71" s="40"/>
      <c r="M71" s="32">
        <f t="shared" si="15"/>
        <v>30</v>
      </c>
      <c r="N71" s="49"/>
      <c r="O71" s="51" t="str">
        <f>IF(AND(M70&lt;&gt;"",M71&lt;&gt;"",OR(D70&lt;&gt;D71,E70&lt;&gt;E71,F70&lt;&gt;F71,G70&lt;&gt;G71,H70&lt;&gt;H71,I70&lt;&gt;I71,J70&lt;&gt;J71,K70&lt;&gt;K71,L70&lt;&gt;L71)),"R","")</f>
        <v/>
      </c>
      <c r="P71" s="37"/>
    </row>
    <row r="72" spans="2:16" s="25" customFormat="1" ht="15" customHeight="1">
      <c r="B72" s="44" t="s">
        <v>234</v>
      </c>
      <c r="C72" s="81" t="s">
        <v>24</v>
      </c>
      <c r="D72" s="82"/>
      <c r="E72" s="82"/>
      <c r="F72" s="82"/>
      <c r="G72" s="82"/>
      <c r="H72" s="82"/>
      <c r="I72" s="82"/>
      <c r="J72" s="82">
        <v>30</v>
      </c>
      <c r="K72" s="82"/>
      <c r="L72" s="82"/>
      <c r="M72" s="83">
        <f>IF(SUM(D72:L72)=0,"",IF(SUM(D72:L72)&gt;100,100,SUM(D72:L72)))</f>
        <v>30</v>
      </c>
      <c r="N72" s="26" t="str">
        <f>IF(AND(M72&lt;&gt;"",OR(M72&lt;M70,M72&lt;M71)),"*","")</f>
        <v/>
      </c>
      <c r="O72" s="51" t="str">
        <f>IF(AND(M71&lt;&gt;"",M72&lt;&gt;"",OR(D71&lt;&gt;D72,E71&lt;&gt;E72,F71&lt;&gt;F72,G71&lt;&gt;G72,H71&lt;&gt;H72,I71&lt;&gt;I72,J71&lt;&gt;J72,K71&lt;&gt;K72,L71&lt;&gt;L72)),"R","")</f>
        <v/>
      </c>
      <c r="P72" s="39" t="str">
        <f>IF(SUM(D72:L72)=0,"",IF(SUM(D72:L72)&gt;100,"^",IF(SUM(D72:L72)&lt;30,"Ödeme Yok!","")))</f>
        <v/>
      </c>
    </row>
    <row r="73" spans="2:16" ht="3" customHeight="1">
      <c r="B73" s="27"/>
      <c r="C73" s="33"/>
      <c r="D73" s="33"/>
      <c r="E73" s="33"/>
      <c r="F73" s="33"/>
      <c r="G73" s="33"/>
      <c r="H73" s="33"/>
      <c r="I73" s="33"/>
      <c r="J73" s="33"/>
      <c r="K73" s="33"/>
      <c r="L73" s="33"/>
      <c r="M73" s="33"/>
      <c r="N73" s="36"/>
      <c r="O73" s="36"/>
    </row>
    <row r="74" spans="2:16" s="25" customFormat="1" ht="15" customHeight="1">
      <c r="B74" s="53" t="s">
        <v>107</v>
      </c>
      <c r="C74" s="31" t="s">
        <v>28</v>
      </c>
      <c r="D74" s="40"/>
      <c r="E74" s="40"/>
      <c r="F74" s="40">
        <v>3.3109999999999999</v>
      </c>
      <c r="G74" s="40"/>
      <c r="H74" s="40"/>
      <c r="I74" s="40"/>
      <c r="J74" s="40">
        <v>30</v>
      </c>
      <c r="K74" s="40"/>
      <c r="L74" s="40"/>
      <c r="M74" s="32">
        <f t="shared" ref="M74:M75" si="16">IF(SUM(D74:L74)=0,"",IF(SUM(D74:L74)&gt;100,100,SUM(D74:L74)))</f>
        <v>33.311</v>
      </c>
      <c r="N74" s="52"/>
      <c r="O74" s="50" t="str">
        <f>IF(SUM(D74:L74)&gt;100,"^","")</f>
        <v/>
      </c>
      <c r="P74" s="38"/>
    </row>
    <row r="75" spans="2:16" s="25" customFormat="1" ht="15" customHeight="1">
      <c r="B75" s="41" t="s">
        <v>246</v>
      </c>
      <c r="C75" s="31" t="s">
        <v>47</v>
      </c>
      <c r="D75" s="40"/>
      <c r="E75" s="40"/>
      <c r="F75" s="40">
        <v>3.3109999999999999</v>
      </c>
      <c r="G75" s="40"/>
      <c r="H75" s="40"/>
      <c r="I75" s="40"/>
      <c r="J75" s="40">
        <v>30</v>
      </c>
      <c r="K75" s="40"/>
      <c r="L75" s="40"/>
      <c r="M75" s="32">
        <f t="shared" si="16"/>
        <v>33.311</v>
      </c>
      <c r="N75" s="49"/>
      <c r="O75" s="51" t="str">
        <f>IF(AND(M74&lt;&gt;"",M75&lt;&gt;"",OR(D74&lt;&gt;D75,E74&lt;&gt;E75,F74&lt;&gt;F75,G74&lt;&gt;G75,H74&lt;&gt;H75,I74&lt;&gt;I75,J74&lt;&gt;J75,K74&lt;&gt;K75,L74&lt;&gt;L75)),"R","")</f>
        <v/>
      </c>
      <c r="P75" s="37"/>
    </row>
    <row r="76" spans="2:16" s="25" customFormat="1" ht="15" customHeight="1">
      <c r="B76" s="44" t="s">
        <v>234</v>
      </c>
      <c r="C76" s="81" t="s">
        <v>24</v>
      </c>
      <c r="D76" s="82"/>
      <c r="E76" s="82"/>
      <c r="F76" s="82">
        <v>3.3109999999999999</v>
      </c>
      <c r="G76" s="82"/>
      <c r="H76" s="82"/>
      <c r="I76" s="82"/>
      <c r="J76" s="82">
        <v>30</v>
      </c>
      <c r="K76" s="82"/>
      <c r="L76" s="82"/>
      <c r="M76" s="83">
        <f>IF(SUM(D76:L76)=0,"",IF(SUM(D76:L76)&gt;100,100,SUM(D76:L76)))</f>
        <v>33.311</v>
      </c>
      <c r="N76" s="26" t="str">
        <f>IF(AND(M76&lt;&gt;"",OR(M76&lt;M74,M76&lt;M75)),"*","")</f>
        <v/>
      </c>
      <c r="O76" s="51" t="str">
        <f>IF(AND(M75&lt;&gt;"",M76&lt;&gt;"",OR(D75&lt;&gt;D76,E75&lt;&gt;E76,F75&lt;&gt;F76,G75&lt;&gt;G76,H75&lt;&gt;H76,I75&lt;&gt;I76,J75&lt;&gt;J76,K75&lt;&gt;K76,L75&lt;&gt;L76)),"R","")</f>
        <v/>
      </c>
      <c r="P76" s="39" t="str">
        <f>IF(SUM(D76:L76)=0,"",IF(SUM(D76:L76)&gt;100,"^",IF(SUM(D76:L76)&lt;30,"Ödeme Yok!","")))</f>
        <v/>
      </c>
    </row>
    <row r="77" spans="2:16" ht="3" customHeight="1">
      <c r="B77" s="27"/>
      <c r="C77" s="33"/>
      <c r="D77" s="33"/>
      <c r="E77" s="33"/>
      <c r="F77" s="33"/>
      <c r="G77" s="33"/>
      <c r="H77" s="33"/>
      <c r="I77" s="33"/>
      <c r="J77" s="33"/>
      <c r="K77" s="33"/>
      <c r="L77" s="33"/>
      <c r="M77" s="33"/>
      <c r="N77" s="36"/>
      <c r="O77" s="36"/>
    </row>
    <row r="78" spans="2:16" s="25" customFormat="1" ht="15" customHeight="1">
      <c r="B78" s="53" t="s">
        <v>44</v>
      </c>
      <c r="C78" s="31" t="s">
        <v>28</v>
      </c>
      <c r="D78" s="40"/>
      <c r="E78" s="40"/>
      <c r="F78" s="40">
        <v>30</v>
      </c>
      <c r="G78" s="40"/>
      <c r="H78" s="40"/>
      <c r="I78" s="40"/>
      <c r="J78" s="40">
        <v>30</v>
      </c>
      <c r="K78" s="40"/>
      <c r="L78" s="40"/>
      <c r="M78" s="32">
        <f t="shared" ref="M78:M79" si="17">IF(SUM(D78:L78)=0,"",IF(SUM(D78:L78)&gt;100,100,SUM(D78:L78)))</f>
        <v>60</v>
      </c>
      <c r="N78" s="52"/>
      <c r="O78" s="50" t="str">
        <f>IF(SUM(D78:L78)&gt;100,"^","")</f>
        <v/>
      </c>
      <c r="P78" s="38"/>
    </row>
    <row r="79" spans="2:16" s="25" customFormat="1" ht="15" customHeight="1">
      <c r="B79" s="41" t="s">
        <v>239</v>
      </c>
      <c r="C79" s="31" t="s">
        <v>47</v>
      </c>
      <c r="D79" s="40"/>
      <c r="E79" s="40"/>
      <c r="F79" s="40">
        <v>30</v>
      </c>
      <c r="G79" s="40"/>
      <c r="H79" s="40"/>
      <c r="I79" s="40"/>
      <c r="J79" s="40">
        <v>30</v>
      </c>
      <c r="K79" s="40"/>
      <c r="L79" s="40"/>
      <c r="M79" s="32">
        <f t="shared" si="17"/>
        <v>60</v>
      </c>
      <c r="N79" s="49"/>
      <c r="O79" s="51" t="str">
        <f>IF(AND(M78&lt;&gt;"",M79&lt;&gt;"",OR(D78&lt;&gt;D79,E78&lt;&gt;E79,F78&lt;&gt;F79,G78&lt;&gt;G79,H78&lt;&gt;H79,I78&lt;&gt;I79,J78&lt;&gt;J79,K78&lt;&gt;K79,L78&lt;&gt;L79)),"R","")</f>
        <v/>
      </c>
      <c r="P79" s="37"/>
    </row>
    <row r="80" spans="2:16" s="25" customFormat="1" ht="15" customHeight="1">
      <c r="B80" s="44" t="s">
        <v>234</v>
      </c>
      <c r="C80" s="81" t="s">
        <v>24</v>
      </c>
      <c r="D80" s="82"/>
      <c r="E80" s="82"/>
      <c r="F80" s="82">
        <v>30</v>
      </c>
      <c r="G80" s="82"/>
      <c r="H80" s="82"/>
      <c r="I80" s="82"/>
      <c r="J80" s="82">
        <v>30</v>
      </c>
      <c r="K80" s="82"/>
      <c r="L80" s="82"/>
      <c r="M80" s="83">
        <f>IF(SUM(D80:L80)=0,"",IF(SUM(D80:L80)&gt;100,100,SUM(D80:L80)))</f>
        <v>60</v>
      </c>
      <c r="N80" s="26" t="str">
        <f>IF(AND(M80&lt;&gt;"",OR(M80&lt;M78,M80&lt;M79)),"*","")</f>
        <v/>
      </c>
      <c r="O80" s="51" t="str">
        <f>IF(AND(M79&lt;&gt;"",M80&lt;&gt;"",OR(D79&lt;&gt;D80,E79&lt;&gt;E80,F79&lt;&gt;F80,G79&lt;&gt;G80,H79&lt;&gt;H80,I79&lt;&gt;I80,J79&lt;&gt;J80,K79&lt;&gt;K80,L79&lt;&gt;L80)),"R","")</f>
        <v/>
      </c>
      <c r="P80" s="39" t="str">
        <f>IF(SUM(D80:L80)=0,"",IF(SUM(D80:L80)&gt;100,"^",IF(SUM(D80:L80)&lt;30,"Ödeme Yok!","")))</f>
        <v/>
      </c>
    </row>
    <row r="81" spans="2:16" ht="3" customHeight="1">
      <c r="B81" s="27"/>
      <c r="C81" s="33"/>
      <c r="D81" s="33"/>
      <c r="E81" s="33"/>
      <c r="F81" s="33"/>
      <c r="G81" s="33"/>
      <c r="H81" s="33"/>
      <c r="I81" s="33"/>
      <c r="J81" s="33"/>
      <c r="K81" s="33"/>
      <c r="L81" s="33"/>
      <c r="M81" s="33"/>
      <c r="N81" s="36"/>
      <c r="O81" s="36"/>
    </row>
    <row r="82" spans="2:16" s="25" customFormat="1" ht="15" customHeight="1">
      <c r="B82" s="53" t="s">
        <v>44</v>
      </c>
      <c r="C82" s="31" t="s">
        <v>28</v>
      </c>
      <c r="D82" s="40"/>
      <c r="E82" s="40"/>
      <c r="F82" s="40">
        <v>30</v>
      </c>
      <c r="G82" s="40"/>
      <c r="H82" s="40"/>
      <c r="I82" s="40"/>
      <c r="J82" s="40"/>
      <c r="K82" s="40"/>
      <c r="L82" s="40"/>
      <c r="M82" s="32">
        <f t="shared" ref="M82:M83" si="18">IF(SUM(D82:L82)=0,"",IF(SUM(D82:L82)&gt;100,100,SUM(D82:L82)))</f>
        <v>30</v>
      </c>
      <c r="N82" s="52"/>
      <c r="O82" s="50" t="str">
        <f>IF(SUM(D82:L82)&gt;100,"^","")</f>
        <v/>
      </c>
      <c r="P82" s="38"/>
    </row>
    <row r="83" spans="2:16" s="25" customFormat="1" ht="15" customHeight="1">
      <c r="B83" s="41" t="s">
        <v>240</v>
      </c>
      <c r="C83" s="31" t="s">
        <v>47</v>
      </c>
      <c r="D83" s="40"/>
      <c r="E83" s="40"/>
      <c r="F83" s="40">
        <v>30</v>
      </c>
      <c r="G83" s="40"/>
      <c r="H83" s="40"/>
      <c r="I83" s="40"/>
      <c r="J83" s="40"/>
      <c r="K83" s="40"/>
      <c r="L83" s="40"/>
      <c r="M83" s="32">
        <f t="shared" si="18"/>
        <v>30</v>
      </c>
      <c r="N83" s="49"/>
      <c r="O83" s="51" t="str">
        <f>IF(AND(M82&lt;&gt;"",M83&lt;&gt;"",OR(D82&lt;&gt;D83,E82&lt;&gt;E83,F82&lt;&gt;F83,G82&lt;&gt;G83,H82&lt;&gt;H83,I82&lt;&gt;I83,J82&lt;&gt;J83,K82&lt;&gt;K83,L82&lt;&gt;L83)),"R","")</f>
        <v/>
      </c>
      <c r="P83" s="37"/>
    </row>
    <row r="84" spans="2:16" s="25" customFormat="1" ht="15" customHeight="1">
      <c r="B84" s="44" t="s">
        <v>234</v>
      </c>
      <c r="C84" s="81" t="s">
        <v>24</v>
      </c>
      <c r="D84" s="82"/>
      <c r="E84" s="82"/>
      <c r="F84" s="82">
        <v>30</v>
      </c>
      <c r="G84" s="82"/>
      <c r="H84" s="82"/>
      <c r="I84" s="82"/>
      <c r="J84" s="82"/>
      <c r="K84" s="82"/>
      <c r="L84" s="82"/>
      <c r="M84" s="83">
        <f>IF(SUM(D84:L84)=0,"",IF(SUM(D84:L84)&gt;100,100,SUM(D84:L84)))</f>
        <v>30</v>
      </c>
      <c r="N84" s="26" t="str">
        <f>IF(AND(M84&lt;&gt;"",OR(M84&lt;M82,M84&lt;M83)),"*","")</f>
        <v/>
      </c>
      <c r="O84" s="51" t="str">
        <f>IF(AND(M83&lt;&gt;"",M84&lt;&gt;"",OR(D83&lt;&gt;D84,E83&lt;&gt;E84,F83&lt;&gt;F84,G83&lt;&gt;G84,H83&lt;&gt;H84,I83&lt;&gt;I84,J83&lt;&gt;J84,K83&lt;&gt;K84,L83&lt;&gt;L84)),"R","")</f>
        <v/>
      </c>
      <c r="P84" s="39" t="str">
        <f>IF(SUM(D84:L84)=0,"",IF(SUM(D84:L84)&gt;100,"^",IF(SUM(D84:L84)&lt;30,"Ödeme Yok!","")))</f>
        <v/>
      </c>
    </row>
    <row r="85" spans="2:16" ht="3" customHeight="1">
      <c r="B85" s="27"/>
      <c r="C85" s="33"/>
      <c r="D85" s="33"/>
      <c r="E85" s="33"/>
      <c r="F85" s="33"/>
      <c r="G85" s="33"/>
      <c r="H85" s="33"/>
      <c r="I85" s="33"/>
      <c r="J85" s="33"/>
      <c r="K85" s="33"/>
      <c r="L85" s="33"/>
      <c r="M85" s="33"/>
      <c r="N85" s="36"/>
      <c r="O85" s="36"/>
    </row>
    <row r="86" spans="2:16" s="25" customFormat="1" ht="15" customHeight="1">
      <c r="B86" s="53" t="s">
        <v>44</v>
      </c>
      <c r="C86" s="31" t="s">
        <v>28</v>
      </c>
      <c r="D86" s="40"/>
      <c r="E86" s="40"/>
      <c r="F86" s="40">
        <v>30</v>
      </c>
      <c r="G86" s="40"/>
      <c r="H86" s="40"/>
      <c r="I86" s="40"/>
      <c r="J86" s="40">
        <v>3.6</v>
      </c>
      <c r="K86" s="40"/>
      <c r="L86" s="40"/>
      <c r="M86" s="32">
        <f t="shared" ref="M86:M87" si="19">IF(SUM(D86:L86)=0,"",IF(SUM(D86:L86)&gt;100,100,SUM(D86:L86)))</f>
        <v>33.6</v>
      </c>
      <c r="N86" s="52"/>
      <c r="O86" s="50" t="str">
        <f>IF(SUM(D86:L86)&gt;100,"^","")</f>
        <v/>
      </c>
      <c r="P86" s="38"/>
    </row>
    <row r="87" spans="2:16" s="25" customFormat="1" ht="15" customHeight="1">
      <c r="B87" s="41" t="s">
        <v>241</v>
      </c>
      <c r="C87" s="31" t="s">
        <v>47</v>
      </c>
      <c r="D87" s="40"/>
      <c r="E87" s="40"/>
      <c r="F87" s="40">
        <v>30</v>
      </c>
      <c r="G87" s="40"/>
      <c r="H87" s="40"/>
      <c r="I87" s="40"/>
      <c r="J87" s="40">
        <v>3.6</v>
      </c>
      <c r="K87" s="40"/>
      <c r="L87" s="40"/>
      <c r="M87" s="32">
        <f t="shared" si="19"/>
        <v>33.6</v>
      </c>
      <c r="N87" s="49"/>
      <c r="O87" s="51" t="str">
        <f>IF(AND(M86&lt;&gt;"",M87&lt;&gt;"",OR(D86&lt;&gt;D87,E86&lt;&gt;E87,F86&lt;&gt;F87,G86&lt;&gt;G87,H86&lt;&gt;H87,I86&lt;&gt;I87,J86&lt;&gt;J87,K86&lt;&gt;K87,L86&lt;&gt;L87)),"R","")</f>
        <v/>
      </c>
      <c r="P87" s="37"/>
    </row>
    <row r="88" spans="2:16" s="25" customFormat="1" ht="15" customHeight="1">
      <c r="B88" s="44" t="s">
        <v>234</v>
      </c>
      <c r="C88" s="81" t="s">
        <v>24</v>
      </c>
      <c r="D88" s="82"/>
      <c r="E88" s="82"/>
      <c r="F88" s="82">
        <v>30</v>
      </c>
      <c r="G88" s="82"/>
      <c r="H88" s="82"/>
      <c r="I88" s="82"/>
      <c r="J88" s="82">
        <v>3.6</v>
      </c>
      <c r="K88" s="82"/>
      <c r="L88" s="82"/>
      <c r="M88" s="83">
        <f>IF(SUM(D88:L88)=0,"",IF(SUM(D88:L88)&gt;100,100,SUM(D88:L88)))</f>
        <v>33.6</v>
      </c>
      <c r="N88" s="26" t="str">
        <f>IF(AND(M88&lt;&gt;"",OR(M88&lt;M86,M88&lt;M87)),"*","")</f>
        <v/>
      </c>
      <c r="O88" s="51" t="str">
        <f>IF(AND(M87&lt;&gt;"",M88&lt;&gt;"",OR(D87&lt;&gt;D88,E87&lt;&gt;E88,F87&lt;&gt;F88,G87&lt;&gt;G88,H87&lt;&gt;H88,I87&lt;&gt;I88,J87&lt;&gt;J88,K87&lt;&gt;K88,L87&lt;&gt;L88)),"R","")</f>
        <v/>
      </c>
      <c r="P88" s="39" t="str">
        <f>IF(SUM(D88:L88)=0,"",IF(SUM(D88:L88)&gt;100,"^",IF(SUM(D88:L88)&lt;30,"Ödeme Yok!","")))</f>
        <v/>
      </c>
    </row>
    <row r="89" spans="2:16" ht="21" customHeight="1">
      <c r="B89" s="27"/>
      <c r="C89" s="33"/>
      <c r="D89" s="33"/>
      <c r="E89" s="33"/>
      <c r="F89" s="33"/>
      <c r="G89" s="33"/>
      <c r="H89" s="33"/>
      <c r="I89" s="33"/>
      <c r="J89" s="33"/>
      <c r="K89" s="33"/>
      <c r="L89" s="33"/>
      <c r="M89" s="33"/>
      <c r="N89" s="36"/>
      <c r="O89" s="36"/>
    </row>
    <row r="90" spans="2:16" s="25" customFormat="1" ht="15" customHeight="1">
      <c r="B90" s="53" t="s">
        <v>44</v>
      </c>
      <c r="C90" s="31" t="s">
        <v>28</v>
      </c>
      <c r="D90" s="40"/>
      <c r="E90" s="40"/>
      <c r="F90" s="40">
        <v>30</v>
      </c>
      <c r="G90" s="40"/>
      <c r="H90" s="40"/>
      <c r="I90" s="40"/>
      <c r="J90" s="40">
        <v>20.85</v>
      </c>
      <c r="K90" s="40"/>
      <c r="L90" s="40"/>
      <c r="M90" s="32">
        <f t="shared" ref="M90:M91" si="20">IF(SUM(D90:L90)=0,"",IF(SUM(D90:L90)&gt;100,100,SUM(D90:L90)))</f>
        <v>50.85</v>
      </c>
      <c r="N90" s="52"/>
      <c r="O90" s="50" t="str">
        <f>IF(SUM(D90:L90)&gt;100,"^","")</f>
        <v/>
      </c>
      <c r="P90" s="38"/>
    </row>
    <row r="91" spans="2:16" s="25" customFormat="1" ht="15" customHeight="1">
      <c r="B91" s="41" t="s">
        <v>242</v>
      </c>
      <c r="C91" s="31" t="s">
        <v>47</v>
      </c>
      <c r="D91" s="40"/>
      <c r="E91" s="40"/>
      <c r="F91" s="40">
        <v>30</v>
      </c>
      <c r="G91" s="40"/>
      <c r="H91" s="40"/>
      <c r="I91" s="40"/>
      <c r="J91" s="40">
        <v>20.85</v>
      </c>
      <c r="K91" s="40"/>
      <c r="L91" s="40"/>
      <c r="M91" s="32">
        <f t="shared" si="20"/>
        <v>50.85</v>
      </c>
      <c r="N91" s="49"/>
      <c r="O91" s="51" t="str">
        <f>IF(AND(M90&lt;&gt;"",M91&lt;&gt;"",OR(D90&lt;&gt;D91,E90&lt;&gt;E91,F90&lt;&gt;F91,G90&lt;&gt;G91,H90&lt;&gt;H91,I90&lt;&gt;I91,J90&lt;&gt;J91,K90&lt;&gt;K91,L90&lt;&gt;L91)),"R","")</f>
        <v/>
      </c>
      <c r="P91" s="37"/>
    </row>
    <row r="92" spans="2:16" s="25" customFormat="1" ht="15" customHeight="1">
      <c r="B92" s="44" t="s">
        <v>234</v>
      </c>
      <c r="C92" s="81" t="s">
        <v>24</v>
      </c>
      <c r="D92" s="82"/>
      <c r="E92" s="82"/>
      <c r="F92" s="82">
        <v>30</v>
      </c>
      <c r="G92" s="82"/>
      <c r="H92" s="82"/>
      <c r="I92" s="82"/>
      <c r="J92" s="82">
        <v>15.6</v>
      </c>
      <c r="K92" s="82"/>
      <c r="L92" s="82"/>
      <c r="M92" s="83">
        <f>IF(SUM(D92:L92)=0,"",IF(SUM(D92:L92)&gt;100,100,SUM(D92:L92)))</f>
        <v>45.6</v>
      </c>
      <c r="N92" s="26" t="str">
        <f>IF(AND(M92&lt;&gt;"",OR(M92&lt;M90,M92&lt;M91)),"*","")</f>
        <v>*</v>
      </c>
      <c r="O92" s="51" t="str">
        <f>IF(AND(M91&lt;&gt;"",M92&lt;&gt;"",OR(D91&lt;&gt;D92,E91&lt;&gt;E92,F91&lt;&gt;F92,G91&lt;&gt;G92,H91&lt;&gt;H92,I91&lt;&gt;I92,J91&lt;&gt;J92,K91&lt;&gt;K92,L91&lt;&gt;L92)),"R","")</f>
        <v>R</v>
      </c>
      <c r="P92" s="39" t="str">
        <f>IF(SUM(D92:L92)=0,"",IF(SUM(D92:L92)&gt;100,"^",IF(SUM(D92:L92)&lt;30,"Ödeme Yok!","")))</f>
        <v/>
      </c>
    </row>
    <row r="93" spans="2:16" ht="3" customHeight="1">
      <c r="B93" s="27"/>
      <c r="C93" s="33"/>
      <c r="D93" s="33"/>
      <c r="E93" s="33"/>
      <c r="F93" s="33"/>
      <c r="G93" s="33"/>
      <c r="H93" s="33"/>
      <c r="I93" s="33"/>
      <c r="J93" s="33"/>
      <c r="K93" s="33"/>
      <c r="L93" s="33"/>
      <c r="M93" s="33"/>
      <c r="N93" s="36"/>
      <c r="O93" s="36"/>
    </row>
    <row r="94" spans="2:16" s="25" customFormat="1" ht="15" customHeight="1">
      <c r="B94" s="53" t="s">
        <v>44</v>
      </c>
      <c r="C94" s="31" t="s">
        <v>28</v>
      </c>
      <c r="D94" s="40"/>
      <c r="E94" s="40"/>
      <c r="F94" s="40">
        <v>9.375</v>
      </c>
      <c r="G94" s="40"/>
      <c r="H94" s="40"/>
      <c r="I94" s="40"/>
      <c r="J94" s="40">
        <v>28.2</v>
      </c>
      <c r="K94" s="40">
        <v>3</v>
      </c>
      <c r="L94" s="40"/>
      <c r="M94" s="32">
        <f t="shared" ref="M94:M95" si="21">IF(SUM(D94:L94)=0,"",IF(SUM(D94:L94)&gt;100,100,SUM(D94:L94)))</f>
        <v>40.575000000000003</v>
      </c>
      <c r="N94" s="52"/>
      <c r="O94" s="50" t="str">
        <f>IF(SUM(D94:L94)&gt;100,"^","")</f>
        <v/>
      </c>
      <c r="P94" s="38"/>
    </row>
    <row r="95" spans="2:16" s="25" customFormat="1" ht="15" customHeight="1">
      <c r="B95" s="41" t="s">
        <v>243</v>
      </c>
      <c r="C95" s="31" t="s">
        <v>47</v>
      </c>
      <c r="D95" s="40"/>
      <c r="E95" s="40"/>
      <c r="F95" s="40">
        <v>9.375</v>
      </c>
      <c r="G95" s="40"/>
      <c r="H95" s="40"/>
      <c r="I95" s="40"/>
      <c r="J95" s="40">
        <v>28.2</v>
      </c>
      <c r="K95" s="40">
        <v>3</v>
      </c>
      <c r="L95" s="40"/>
      <c r="M95" s="32">
        <f t="shared" si="21"/>
        <v>40.575000000000003</v>
      </c>
      <c r="N95" s="49"/>
      <c r="O95" s="51" t="str">
        <f>IF(AND(M94&lt;&gt;"",M95&lt;&gt;"",OR(D94&lt;&gt;D95,E94&lt;&gt;E95,F94&lt;&gt;F95,G94&lt;&gt;G95,H94&lt;&gt;H95,I94&lt;&gt;I95,J94&lt;&gt;J95,K94&lt;&gt;K95,L94&lt;&gt;L95)),"R","")</f>
        <v/>
      </c>
      <c r="P95" s="37"/>
    </row>
    <row r="96" spans="2:16" s="25" customFormat="1" ht="15" customHeight="1">
      <c r="B96" s="44" t="s">
        <v>234</v>
      </c>
      <c r="C96" s="81" t="s">
        <v>24</v>
      </c>
      <c r="D96" s="82"/>
      <c r="E96" s="82"/>
      <c r="F96" s="82">
        <v>9.375</v>
      </c>
      <c r="G96" s="82"/>
      <c r="H96" s="82"/>
      <c r="I96" s="82"/>
      <c r="J96" s="82">
        <v>25.8</v>
      </c>
      <c r="K96" s="82">
        <v>0</v>
      </c>
      <c r="L96" s="82"/>
      <c r="M96" s="83">
        <f>IF(SUM(D96:L96)=0,"",IF(SUM(D96:L96)&gt;100,100,SUM(D96:L96)))</f>
        <v>35.174999999999997</v>
      </c>
      <c r="N96" s="26" t="str">
        <f>IF(AND(M96&lt;&gt;"",OR(M96&lt;M94,M96&lt;M95)),"*","")</f>
        <v>*</v>
      </c>
      <c r="O96" s="51" t="str">
        <f>IF(AND(M95&lt;&gt;"",M96&lt;&gt;"",OR(D95&lt;&gt;D96,E95&lt;&gt;E96,F95&lt;&gt;F96,G95&lt;&gt;G96,H95&lt;&gt;H96,I95&lt;&gt;I96,J95&lt;&gt;J96,K95&lt;&gt;K96,L95&lt;&gt;L96)),"R","")</f>
        <v>R</v>
      </c>
      <c r="P96" s="39" t="str">
        <f>IF(SUM(D96:L96)=0,"",IF(SUM(D96:L96)&gt;100,"^",IF(SUM(D96:L96)&lt;30,"Ödeme Yok!","")))</f>
        <v/>
      </c>
    </row>
    <row r="97" spans="2:16" ht="3" customHeight="1">
      <c r="B97" s="27"/>
      <c r="C97" s="33"/>
      <c r="D97" s="33"/>
      <c r="E97" s="33"/>
      <c r="F97" s="33"/>
      <c r="G97" s="33"/>
      <c r="H97" s="33"/>
      <c r="I97" s="33"/>
      <c r="J97" s="33"/>
      <c r="K97" s="33"/>
      <c r="L97" s="33"/>
      <c r="M97" s="33"/>
      <c r="N97" s="36"/>
      <c r="O97" s="36"/>
    </row>
    <row r="98" spans="2:16" s="25" customFormat="1" ht="15" customHeight="1">
      <c r="B98" s="53" t="s">
        <v>44</v>
      </c>
      <c r="C98" s="31" t="s">
        <v>28</v>
      </c>
      <c r="D98" s="40"/>
      <c r="E98" s="40"/>
      <c r="F98" s="40">
        <v>18.3</v>
      </c>
      <c r="G98" s="40"/>
      <c r="H98" s="40"/>
      <c r="I98" s="40"/>
      <c r="J98" s="40">
        <v>12.9</v>
      </c>
      <c r="K98" s="40"/>
      <c r="L98" s="40"/>
      <c r="M98" s="32">
        <f t="shared" ref="M98:M99" si="22">IF(SUM(D98:L98)=0,"",IF(SUM(D98:L98)&gt;100,100,SUM(D98:L98)))</f>
        <v>31.200000000000003</v>
      </c>
      <c r="N98" s="52"/>
      <c r="O98" s="50" t="str">
        <f>IF(SUM(D98:L98)&gt;100,"^","")</f>
        <v/>
      </c>
      <c r="P98" s="38"/>
    </row>
    <row r="99" spans="2:16" s="25" customFormat="1" ht="15" customHeight="1">
      <c r="B99" s="41" t="s">
        <v>244</v>
      </c>
      <c r="C99" s="31" t="s">
        <v>47</v>
      </c>
      <c r="D99" s="40"/>
      <c r="E99" s="40"/>
      <c r="F99" s="40">
        <v>18.3</v>
      </c>
      <c r="G99" s="40"/>
      <c r="H99" s="40"/>
      <c r="I99" s="40"/>
      <c r="J99" s="40">
        <v>12.9</v>
      </c>
      <c r="K99" s="40"/>
      <c r="L99" s="40"/>
      <c r="M99" s="32">
        <f t="shared" si="22"/>
        <v>31.200000000000003</v>
      </c>
      <c r="N99" s="49"/>
      <c r="O99" s="51" t="str">
        <f>IF(AND(M98&lt;&gt;"",M99&lt;&gt;"",OR(D98&lt;&gt;D99,E98&lt;&gt;E99,F98&lt;&gt;F99,G98&lt;&gt;G99,H98&lt;&gt;H99,I98&lt;&gt;I99,J98&lt;&gt;J99,K98&lt;&gt;K99,L98&lt;&gt;L99)),"R","")</f>
        <v/>
      </c>
      <c r="P99" s="37"/>
    </row>
    <row r="100" spans="2:16" s="25" customFormat="1" ht="15" customHeight="1">
      <c r="B100" s="44" t="s">
        <v>234</v>
      </c>
      <c r="C100" s="81" t="s">
        <v>24</v>
      </c>
      <c r="D100" s="82"/>
      <c r="E100" s="82"/>
      <c r="F100" s="82">
        <v>18.3</v>
      </c>
      <c r="G100" s="82"/>
      <c r="H100" s="82"/>
      <c r="I100" s="82"/>
      <c r="J100" s="82">
        <v>12.9</v>
      </c>
      <c r="K100" s="82"/>
      <c r="L100" s="82"/>
      <c r="M100" s="83">
        <f>IF(SUM(D100:L100)=0,"",IF(SUM(D100:L100)&gt;100,100,SUM(D100:L100)))</f>
        <v>31.200000000000003</v>
      </c>
      <c r="N100" s="26" t="str">
        <f>IF(AND(M100&lt;&gt;"",OR(M100&lt;M98,M100&lt;M99)),"*","")</f>
        <v/>
      </c>
      <c r="O100" s="51" t="str">
        <f>IF(AND(M99&lt;&gt;"",M100&lt;&gt;"",OR(D99&lt;&gt;D100,E99&lt;&gt;E100,F99&lt;&gt;F100,G99&lt;&gt;G100,H99&lt;&gt;H100,I99&lt;&gt;I100,J99&lt;&gt;J100,K99&lt;&gt;K100,L99&lt;&gt;L100)),"R","")</f>
        <v/>
      </c>
      <c r="P100" s="39" t="str">
        <f>IF(SUM(D100:L100)=0,"",IF(SUM(D100:L100)&gt;100,"^",IF(SUM(D100:L100)&lt;30,"Ödeme Yok!","")))</f>
        <v/>
      </c>
    </row>
    <row r="101" spans="2:16" ht="3" customHeight="1">
      <c r="B101" s="27"/>
      <c r="C101" s="33"/>
      <c r="D101" s="33"/>
      <c r="E101" s="33"/>
      <c r="F101" s="33"/>
      <c r="G101" s="33"/>
      <c r="H101" s="33"/>
      <c r="I101" s="33"/>
      <c r="J101" s="33"/>
      <c r="K101" s="33"/>
      <c r="L101" s="33"/>
      <c r="M101" s="33"/>
      <c r="N101" s="36"/>
      <c r="O101" s="36"/>
    </row>
    <row r="102" spans="2:16" s="25" customFormat="1" ht="15" customHeight="1">
      <c r="B102" s="53" t="s">
        <v>44</v>
      </c>
      <c r="C102" s="31" t="s">
        <v>28</v>
      </c>
      <c r="D102" s="40"/>
      <c r="E102" s="40"/>
      <c r="F102" s="40">
        <v>24</v>
      </c>
      <c r="G102" s="40"/>
      <c r="H102" s="40"/>
      <c r="I102" s="40"/>
      <c r="J102" s="40">
        <v>27.15</v>
      </c>
      <c r="K102" s="40"/>
      <c r="L102" s="40"/>
      <c r="M102" s="32">
        <f t="shared" ref="M102:M103" si="23">IF(SUM(D102:L102)=0,"",IF(SUM(D102:L102)&gt;100,100,SUM(D102:L102)))</f>
        <v>51.15</v>
      </c>
      <c r="N102" s="52"/>
      <c r="O102" s="50" t="str">
        <f>IF(SUM(D102:L102)&gt;100,"^","")</f>
        <v/>
      </c>
      <c r="P102" s="38"/>
    </row>
    <row r="103" spans="2:16" s="25" customFormat="1" ht="15" customHeight="1">
      <c r="B103" s="41" t="s">
        <v>245</v>
      </c>
      <c r="C103" s="31" t="s">
        <v>47</v>
      </c>
      <c r="D103" s="40"/>
      <c r="E103" s="40"/>
      <c r="F103" s="40">
        <v>24</v>
      </c>
      <c r="G103" s="40"/>
      <c r="H103" s="40"/>
      <c r="I103" s="40"/>
      <c r="J103" s="40">
        <v>27.15</v>
      </c>
      <c r="K103" s="40"/>
      <c r="L103" s="40"/>
      <c r="M103" s="32">
        <f t="shared" si="23"/>
        <v>51.15</v>
      </c>
      <c r="N103" s="49"/>
      <c r="O103" s="51" t="str">
        <f>IF(AND(M102&lt;&gt;"",M103&lt;&gt;"",OR(D102&lt;&gt;D103,E102&lt;&gt;E103,F102&lt;&gt;F103,G102&lt;&gt;G103,H102&lt;&gt;H103,I102&lt;&gt;I103,J102&lt;&gt;J103,K102&lt;&gt;K103,L102&lt;&gt;L103)),"R","")</f>
        <v/>
      </c>
      <c r="P103" s="37"/>
    </row>
    <row r="104" spans="2:16" s="25" customFormat="1" ht="15" customHeight="1">
      <c r="B104" s="44" t="s">
        <v>234</v>
      </c>
      <c r="C104" s="81" t="s">
        <v>24</v>
      </c>
      <c r="D104" s="82"/>
      <c r="E104" s="82"/>
      <c r="F104" s="82">
        <v>24</v>
      </c>
      <c r="G104" s="82"/>
      <c r="H104" s="82"/>
      <c r="I104" s="82"/>
      <c r="J104" s="82">
        <v>27.15</v>
      </c>
      <c r="K104" s="82"/>
      <c r="L104" s="82"/>
      <c r="M104" s="83">
        <f>IF(SUM(D104:L104)=0,"",IF(SUM(D104:L104)&gt;100,100,SUM(D104:L104)))</f>
        <v>51.15</v>
      </c>
      <c r="N104" s="26" t="str">
        <f>IF(AND(M104&lt;&gt;"",OR(M104&lt;M102,M104&lt;M103)),"*","")</f>
        <v/>
      </c>
      <c r="O104" s="51" t="str">
        <f>IF(AND(M103&lt;&gt;"",M104&lt;&gt;"",OR(D103&lt;&gt;D104,E103&lt;&gt;E104,F103&lt;&gt;F104,G103&lt;&gt;G104,H103&lt;&gt;H104,I103&lt;&gt;I104,J103&lt;&gt;J104,K103&lt;&gt;K104,L103&lt;&gt;L104)),"R","")</f>
        <v/>
      </c>
      <c r="P104" s="39" t="str">
        <f>IF(SUM(D104:L104)=0,"",IF(SUM(D104:L104)&gt;100,"^",IF(SUM(D104:L104)&lt;30,"Ödeme Yok!","")))</f>
        <v/>
      </c>
    </row>
    <row r="105" spans="2:16" ht="3" customHeight="1">
      <c r="B105" s="27"/>
      <c r="C105" s="33"/>
      <c r="D105" s="33"/>
      <c r="E105" s="33"/>
      <c r="F105" s="33"/>
      <c r="G105" s="33"/>
      <c r="H105" s="33"/>
      <c r="I105" s="33"/>
      <c r="J105" s="33"/>
      <c r="K105" s="33"/>
      <c r="L105" s="33"/>
      <c r="M105" s="33"/>
      <c r="N105" s="36"/>
      <c r="O105"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6:F48 I46:J48 F50:F52 I50:J52 F54:F56 I54:J56 F58:F60 I58:J60 F62:F64 I62:J64 F66:F68 I66:J68 F70:F72 I70:J72 F74:F76 I74:J76 F78:F80 I78:J80 F82:F84 I82:J84 F86:F88 I86:J88 F90:F92 I90:J92 F94:F96 I94:J96 F98:F100 I98:J100 F102:F104 I102:J104">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6:H48 E46:E48 G50:H52 E50:E52 G54:H56 E54:E56 G58:H60 E58:E60 G62:H64 E62:E64 G66:H68 E66:E68 G70:H72 E70:E72 G74:H76 E74:E76 G78:H80 E78:E80 G82:H84 E82:E84 G86:H88 E86:E88 G90:H92 E90:E92 G94:H96 E94:E96 G98:H100 E98:E100 G102:H104 E102:E104">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6:L48 D46:D48 K50:L52 D50:D52 K54:L56 D54:D56 K58:L60 D58:D60 K62:L64 D62:D64 K66:L68 D66:D68 K70:L72 D70:D72 K74:L76 D74:D76 K78:L80 D78:D80 K82:L84 D82:D84 K86:L88 D86:D88 K90:L92 D90:D92 K94:L96 D94:D96 K98:L100 D98:D100 K102:L104 D102:D104">
      <formula1>0</formula1>
      <formula2>20</formula2>
    </dataValidation>
    <dataValidation type="list" allowBlank="1" showInputMessage="1" showErrorMessage="1" error="Lütfen kutudan bir unvan seçimi yapınız..." sqref="B10 B14 B18 B22 B26 B30 B34 B38 B42 B46 B50 B54 B58 B62 B66 B70 B74 B78 B82 B86 B90 B94 B98 B102">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sheetPr>
    <tabColor rgb="FFFFC000"/>
  </sheetPr>
  <dimension ref="B1:Q21"/>
  <sheetViews>
    <sheetView showGridLines="0" showRuler="0" zoomScaleNormal="100" workbookViewId="0">
      <pane ySplit="8" topLeftCell="A9" activePane="bottomLeft" state="frozen"/>
      <selection pane="bottomLeft" activeCell="K25" sqref="K25"/>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Anasayfa!B25&amp;"- "&amp;Anasayfa!C25</f>
        <v>1.12- Tirebolu İletişim Fakültesi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44</v>
      </c>
      <c r="C10" s="31" t="s">
        <v>28</v>
      </c>
      <c r="D10" s="40"/>
      <c r="E10" s="40"/>
      <c r="F10" s="40">
        <v>30</v>
      </c>
      <c r="G10" s="40"/>
      <c r="H10" s="40"/>
      <c r="I10" s="40"/>
      <c r="J10" s="40">
        <v>4.2</v>
      </c>
      <c r="K10" s="40"/>
      <c r="L10" s="40"/>
      <c r="M10" s="32">
        <f t="shared" ref="M10:M11" si="0">IF(SUM(D10:L10)=0,"",IF(SUM(D10:L10)&gt;100,100,SUM(D10:L10)))</f>
        <v>34.200000000000003</v>
      </c>
      <c r="N10" s="52"/>
      <c r="O10" s="50" t="str">
        <f>IF(SUM(D10:L10)&gt;100,"^","")</f>
        <v/>
      </c>
      <c r="P10" s="38"/>
    </row>
    <row r="11" spans="2:17" s="25" customFormat="1" ht="15" customHeight="1">
      <c r="B11" s="41" t="s">
        <v>160</v>
      </c>
      <c r="C11" s="31" t="s">
        <v>47</v>
      </c>
      <c r="D11" s="40"/>
      <c r="E11" s="40"/>
      <c r="F11" s="40">
        <v>30</v>
      </c>
      <c r="G11" s="40"/>
      <c r="H11" s="40"/>
      <c r="I11" s="40"/>
      <c r="J11" s="40">
        <v>4.2</v>
      </c>
      <c r="K11" s="40"/>
      <c r="L11" s="40"/>
      <c r="M11" s="32">
        <f t="shared" si="0"/>
        <v>34.200000000000003</v>
      </c>
      <c r="N11" s="49"/>
      <c r="O11" s="51" t="str">
        <f>IF(AND(M10&lt;&gt;"",M11&lt;&gt;"",OR(D10&lt;&gt;D11,E10&lt;&gt;E11,F10&lt;&gt;F11,G10&lt;&gt;G11,H10&lt;&gt;H11,I10&lt;&gt;I11,J10&lt;&gt;J11,K10&lt;&gt;K11,L10&lt;&gt;L11)),"R","")</f>
        <v/>
      </c>
      <c r="P11" s="37"/>
    </row>
    <row r="12" spans="2:17" s="25" customFormat="1" ht="15" customHeight="1">
      <c r="B12" s="44" t="s">
        <v>159</v>
      </c>
      <c r="C12" s="81" t="s">
        <v>24</v>
      </c>
      <c r="D12" s="82"/>
      <c r="E12" s="82"/>
      <c r="F12" s="82">
        <v>30</v>
      </c>
      <c r="G12" s="82"/>
      <c r="H12" s="82"/>
      <c r="I12" s="82"/>
      <c r="J12" s="82">
        <v>4.2</v>
      </c>
      <c r="K12" s="82"/>
      <c r="L12" s="82"/>
      <c r="M12" s="83">
        <f>IF(SUM(D12:L12)=0,"",IF(SUM(D12:L12)&gt;100,100,SUM(D12:L12)))</f>
        <v>34.200000000000003</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44</v>
      </c>
      <c r="C14" s="31" t="s">
        <v>28</v>
      </c>
      <c r="D14" s="40"/>
      <c r="E14" s="40"/>
      <c r="F14" s="40">
        <v>30</v>
      </c>
      <c r="G14" s="40"/>
      <c r="H14" s="40"/>
      <c r="I14" s="40"/>
      <c r="J14" s="40">
        <v>30</v>
      </c>
      <c r="K14" s="40">
        <v>6</v>
      </c>
      <c r="L14" s="40"/>
      <c r="M14" s="32">
        <f t="shared" ref="M14:M15" si="1">IF(SUM(D14:L14)=0,"",IF(SUM(D14:L14)&gt;100,100,SUM(D14:L14)))</f>
        <v>66</v>
      </c>
      <c r="N14" s="52"/>
      <c r="O14" s="50" t="str">
        <f>IF(SUM(D14:L14)&gt;100,"^","")</f>
        <v/>
      </c>
      <c r="P14" s="38"/>
    </row>
    <row r="15" spans="2:17" s="25" customFormat="1" ht="15" customHeight="1">
      <c r="B15" s="41" t="s">
        <v>161</v>
      </c>
      <c r="C15" s="31" t="s">
        <v>47</v>
      </c>
      <c r="D15" s="40"/>
      <c r="E15" s="40"/>
      <c r="F15" s="40">
        <v>30</v>
      </c>
      <c r="G15" s="40"/>
      <c r="H15" s="40"/>
      <c r="I15" s="40"/>
      <c r="J15" s="40">
        <v>30</v>
      </c>
      <c r="K15" s="40">
        <v>6</v>
      </c>
      <c r="L15" s="40"/>
      <c r="M15" s="32">
        <f t="shared" si="1"/>
        <v>66</v>
      </c>
      <c r="N15" s="49"/>
      <c r="O15" s="51" t="str">
        <f>IF(AND(M14&lt;&gt;"",M15&lt;&gt;"",OR(D14&lt;&gt;D15,E14&lt;&gt;E15,F14&lt;&gt;F15,G14&lt;&gt;G15,H14&lt;&gt;H15,I14&lt;&gt;I15,J14&lt;&gt;J15,K14&lt;&gt;K15,L14&lt;&gt;L15)),"R","")</f>
        <v/>
      </c>
      <c r="P15" s="37"/>
    </row>
    <row r="16" spans="2:17" s="25" customFormat="1" ht="15" customHeight="1">
      <c r="B16" s="44" t="s">
        <v>159</v>
      </c>
      <c r="C16" s="81" t="s">
        <v>24</v>
      </c>
      <c r="D16" s="82"/>
      <c r="E16" s="82"/>
      <c r="F16" s="82">
        <v>30</v>
      </c>
      <c r="G16" s="82"/>
      <c r="H16" s="82"/>
      <c r="I16" s="82"/>
      <c r="J16" s="82">
        <v>30</v>
      </c>
      <c r="K16" s="82">
        <v>0</v>
      </c>
      <c r="L16" s="82"/>
      <c r="M16" s="83">
        <f>IF(SUM(D16:L16)=0,"",IF(SUM(D16:L16)&gt;100,100,SUM(D16:L16)))</f>
        <v>60</v>
      </c>
      <c r="N16" s="26" t="str">
        <f>IF(AND(M16&lt;&gt;"",OR(M16&lt;M14,M16&lt;M15)),"*","")</f>
        <v>*</v>
      </c>
      <c r="O16" s="51" t="str">
        <f>IF(AND(M15&lt;&gt;"",M16&lt;&gt;"",OR(D15&lt;&gt;D16,E15&lt;&gt;E16,F15&lt;&gt;F16,G15&lt;&gt;G16,H15&lt;&gt;H16,I15&lt;&gt;I16,J15&lt;&gt;J16,K15&lt;&gt;K16,L15&lt;&gt;L16)),"R","")</f>
        <v>R</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106</v>
      </c>
      <c r="C18" s="31" t="s">
        <v>28</v>
      </c>
      <c r="D18" s="40"/>
      <c r="E18" s="40"/>
      <c r="F18" s="40">
        <v>30</v>
      </c>
      <c r="G18" s="40"/>
      <c r="H18" s="40"/>
      <c r="I18" s="40"/>
      <c r="J18" s="40">
        <v>16.5</v>
      </c>
      <c r="K18" s="40"/>
      <c r="L18" s="40"/>
      <c r="M18" s="32">
        <f t="shared" ref="M18:M19" si="2">IF(SUM(D18:L18)=0,"",IF(SUM(D18:L18)&gt;100,100,SUM(D18:L18)))</f>
        <v>46.5</v>
      </c>
      <c r="N18" s="52"/>
      <c r="O18" s="50" t="str">
        <f>IF(SUM(D18:L18)&gt;100,"^","")</f>
        <v/>
      </c>
      <c r="P18" s="38"/>
    </row>
    <row r="19" spans="2:16" s="25" customFormat="1" ht="15" customHeight="1">
      <c r="B19" s="41" t="s">
        <v>162</v>
      </c>
      <c r="C19" s="31" t="s">
        <v>47</v>
      </c>
      <c r="D19" s="40"/>
      <c r="E19" s="40"/>
      <c r="F19" s="40">
        <v>30</v>
      </c>
      <c r="G19" s="40"/>
      <c r="H19" s="40"/>
      <c r="I19" s="40"/>
      <c r="J19" s="40">
        <v>16.5</v>
      </c>
      <c r="K19" s="40"/>
      <c r="L19" s="40"/>
      <c r="M19" s="32">
        <f t="shared" si="2"/>
        <v>46.5</v>
      </c>
      <c r="N19" s="49"/>
      <c r="O19" s="51" t="str">
        <f>IF(AND(M18&lt;&gt;"",M19&lt;&gt;"",OR(D18&lt;&gt;D19,E18&lt;&gt;E19,F18&lt;&gt;F19,G18&lt;&gt;G19,H18&lt;&gt;H19,I18&lt;&gt;I19,J18&lt;&gt;J19,K18&lt;&gt;K19,L18&lt;&gt;L19)),"R","")</f>
        <v/>
      </c>
      <c r="P19" s="37"/>
    </row>
    <row r="20" spans="2:16" s="25" customFormat="1" ht="15" customHeight="1">
      <c r="B20" s="44" t="s">
        <v>163</v>
      </c>
      <c r="C20" s="81" t="s">
        <v>24</v>
      </c>
      <c r="D20" s="82"/>
      <c r="E20" s="82"/>
      <c r="F20" s="82">
        <v>30</v>
      </c>
      <c r="G20" s="82"/>
      <c r="H20" s="82"/>
      <c r="I20" s="82"/>
      <c r="J20" s="82">
        <v>16.5</v>
      </c>
      <c r="K20" s="82"/>
      <c r="L20" s="82"/>
      <c r="M20" s="83">
        <f>IF(SUM(D20:L20)=0,"",IF(SUM(D20:L20)&gt;100,100,SUM(D20:L20)))</f>
        <v>46.5</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B18 B14">
      <formula1>unvansec!$A$2:$A$9</formula1>
    </dataValidation>
    <dataValidation type="decimal" allowBlank="1" showInputMessage="1" showErrorMessage="1" errorTitle="UYARI" error="Bu alan için 0-20 arası bir puan girebilirsiniz ve ondalık kısmı virgül ile ayrılmalıdır !" sqref="K10:L12 D18:D20 K18:L20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18:E20 G18:H20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18:J20 F18:F20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sheetPr>
    <tabColor rgb="FFFFC000"/>
  </sheetPr>
  <dimension ref="B1:Q37"/>
  <sheetViews>
    <sheetView showGridLines="0" showRuler="0" zoomScaleNormal="100" workbookViewId="0">
      <pane ySplit="8" topLeftCell="A9" activePane="bottomLeft" state="frozen"/>
      <selection pane="bottomLeft"/>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Anasayfa!B26&amp;"- "&amp;Anasayfa!C26</f>
        <v>1.13- Turizm Fakültesi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107</v>
      </c>
      <c r="C10" s="31" t="s">
        <v>28</v>
      </c>
      <c r="D10" s="40"/>
      <c r="E10" s="40"/>
      <c r="F10" s="40">
        <v>27</v>
      </c>
      <c r="G10" s="40"/>
      <c r="H10" s="40"/>
      <c r="I10" s="40"/>
      <c r="J10" s="40">
        <v>30</v>
      </c>
      <c r="K10" s="40">
        <v>11.4</v>
      </c>
      <c r="L10" s="40"/>
      <c r="M10" s="32">
        <f t="shared" ref="M10:M11" si="0">IF(SUM(D10:L10)=0,"",IF(SUM(D10:L10)&gt;100,100,SUM(D10:L10)))</f>
        <v>68.400000000000006</v>
      </c>
      <c r="N10" s="52"/>
      <c r="O10" s="50" t="str">
        <f>IF(SUM(D10:L10)&gt;100,"^","")</f>
        <v/>
      </c>
      <c r="P10" s="38"/>
    </row>
    <row r="11" spans="2:17" s="25" customFormat="1" ht="15" customHeight="1">
      <c r="B11" s="41" t="s">
        <v>202</v>
      </c>
      <c r="C11" s="31" t="s">
        <v>47</v>
      </c>
      <c r="D11" s="40"/>
      <c r="E11" s="40"/>
      <c r="F11" s="40">
        <v>27</v>
      </c>
      <c r="G11" s="40"/>
      <c r="H11" s="40"/>
      <c r="I11" s="40"/>
      <c r="J11" s="40">
        <v>30</v>
      </c>
      <c r="K11" s="40">
        <v>11.4</v>
      </c>
      <c r="L11" s="40"/>
      <c r="M11" s="32">
        <f t="shared" si="0"/>
        <v>68.400000000000006</v>
      </c>
      <c r="N11" s="49"/>
      <c r="O11" s="51" t="str">
        <f>IF(AND(M10&lt;&gt;"",M11&lt;&gt;"",OR(D10&lt;&gt;D11,E10&lt;&gt;E11,F10&lt;&gt;F11,G10&lt;&gt;G11,H10&lt;&gt;H11,I10&lt;&gt;I11,J10&lt;&gt;J11,K10&lt;&gt;K11,L10&lt;&gt;L11)),"R","")</f>
        <v/>
      </c>
      <c r="P11" s="37"/>
    </row>
    <row r="12" spans="2:17" s="25" customFormat="1" ht="15" customHeight="1">
      <c r="B12" s="44" t="s">
        <v>201</v>
      </c>
      <c r="C12" s="81" t="s">
        <v>24</v>
      </c>
      <c r="D12" s="82"/>
      <c r="E12" s="82"/>
      <c r="F12" s="82">
        <v>27</v>
      </c>
      <c r="G12" s="82"/>
      <c r="H12" s="82"/>
      <c r="I12" s="82"/>
      <c r="J12" s="82">
        <v>30</v>
      </c>
      <c r="K12" s="82">
        <v>11.4</v>
      </c>
      <c r="L12" s="82"/>
      <c r="M12" s="83">
        <f>IF(SUM(D12:L12)=0,"",IF(SUM(D12:L12)&gt;100,100,SUM(D12:L12)))</f>
        <v>68.400000000000006</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107</v>
      </c>
      <c r="C14" s="31" t="s">
        <v>28</v>
      </c>
      <c r="D14" s="40"/>
      <c r="E14" s="40"/>
      <c r="F14" s="40">
        <v>30</v>
      </c>
      <c r="G14" s="40"/>
      <c r="H14" s="40"/>
      <c r="I14" s="40"/>
      <c r="J14" s="40">
        <v>27.6</v>
      </c>
      <c r="K14" s="40">
        <v>3</v>
      </c>
      <c r="L14" s="40"/>
      <c r="M14" s="32">
        <f t="shared" ref="M14:M15" si="1">IF(SUM(D14:L14)=0,"",IF(SUM(D14:L14)&gt;100,100,SUM(D14:L14)))</f>
        <v>60.6</v>
      </c>
      <c r="N14" s="52"/>
      <c r="O14" s="50" t="str">
        <f>IF(SUM(D14:L14)&gt;100,"^","")</f>
        <v/>
      </c>
      <c r="P14" s="38"/>
    </row>
    <row r="15" spans="2:17" s="25" customFormat="1" ht="15" customHeight="1">
      <c r="B15" s="41" t="s">
        <v>203</v>
      </c>
      <c r="C15" s="31" t="s">
        <v>47</v>
      </c>
      <c r="D15" s="40"/>
      <c r="E15" s="40"/>
      <c r="F15" s="40">
        <v>30</v>
      </c>
      <c r="G15" s="40"/>
      <c r="H15" s="40"/>
      <c r="I15" s="40"/>
      <c r="J15" s="40">
        <v>27.6</v>
      </c>
      <c r="K15" s="40">
        <v>3</v>
      </c>
      <c r="L15" s="40"/>
      <c r="M15" s="32">
        <f t="shared" si="1"/>
        <v>60.6</v>
      </c>
      <c r="N15" s="49"/>
      <c r="O15" s="51" t="str">
        <f>IF(AND(M14&lt;&gt;"",M15&lt;&gt;"",OR(D14&lt;&gt;D15,E14&lt;&gt;E15,F14&lt;&gt;F15,G14&lt;&gt;G15,H14&lt;&gt;H15,I14&lt;&gt;I15,J14&lt;&gt;J15,K14&lt;&gt;K15,L14&lt;&gt;L15)),"R","")</f>
        <v/>
      </c>
      <c r="P15" s="37"/>
    </row>
    <row r="16" spans="2:17" s="25" customFormat="1" ht="15" customHeight="1">
      <c r="B16" s="44" t="s">
        <v>201</v>
      </c>
      <c r="C16" s="81" t="s">
        <v>24</v>
      </c>
      <c r="D16" s="82"/>
      <c r="E16" s="82"/>
      <c r="F16" s="82">
        <v>30</v>
      </c>
      <c r="G16" s="82"/>
      <c r="H16" s="82"/>
      <c r="I16" s="82"/>
      <c r="J16" s="82">
        <v>27.6</v>
      </c>
      <c r="K16" s="82">
        <v>3</v>
      </c>
      <c r="L16" s="82"/>
      <c r="M16" s="83">
        <f>IF(SUM(D16:L16)=0,"",IF(SUM(D16:L16)&gt;100,100,SUM(D16:L16)))</f>
        <v>60.6</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44</v>
      </c>
      <c r="C18" s="31" t="s">
        <v>28</v>
      </c>
      <c r="D18" s="40"/>
      <c r="E18" s="40"/>
      <c r="F18" s="40">
        <v>30</v>
      </c>
      <c r="G18" s="40"/>
      <c r="H18" s="40"/>
      <c r="I18" s="40"/>
      <c r="J18" s="40">
        <v>20.399999999999999</v>
      </c>
      <c r="K18" s="40"/>
      <c r="L18" s="40"/>
      <c r="M18" s="32">
        <f t="shared" ref="M18:M19" si="2">IF(SUM(D18:L18)=0,"",IF(SUM(D18:L18)&gt;100,100,SUM(D18:L18)))</f>
        <v>50.4</v>
      </c>
      <c r="N18" s="52"/>
      <c r="O18" s="50" t="str">
        <f>IF(SUM(D18:L18)&gt;100,"^","")</f>
        <v/>
      </c>
      <c r="P18" s="38"/>
    </row>
    <row r="19" spans="2:16" s="25" customFormat="1" ht="15" customHeight="1">
      <c r="B19" s="41" t="s">
        <v>204</v>
      </c>
      <c r="C19" s="31" t="s">
        <v>47</v>
      </c>
      <c r="D19" s="40"/>
      <c r="E19" s="40"/>
      <c r="F19" s="40">
        <v>30</v>
      </c>
      <c r="G19" s="40"/>
      <c r="H19" s="40"/>
      <c r="I19" s="40"/>
      <c r="J19" s="40">
        <v>20.399999999999999</v>
      </c>
      <c r="K19" s="40"/>
      <c r="L19" s="40"/>
      <c r="M19" s="32">
        <f t="shared" si="2"/>
        <v>50.4</v>
      </c>
      <c r="N19" s="49"/>
      <c r="O19" s="51" t="str">
        <f>IF(AND(M18&lt;&gt;"",M19&lt;&gt;"",OR(D18&lt;&gt;D19,E18&lt;&gt;E19,F18&lt;&gt;F19,G18&lt;&gt;G19,H18&lt;&gt;H19,I18&lt;&gt;I19,J18&lt;&gt;J19,K18&lt;&gt;K19,L18&lt;&gt;L19)),"R","")</f>
        <v/>
      </c>
      <c r="P19" s="37"/>
    </row>
    <row r="20" spans="2:16" s="25" customFormat="1" ht="15" customHeight="1">
      <c r="B20" s="44" t="s">
        <v>201</v>
      </c>
      <c r="C20" s="81" t="s">
        <v>24</v>
      </c>
      <c r="D20" s="82"/>
      <c r="E20" s="82"/>
      <c r="F20" s="82">
        <v>30</v>
      </c>
      <c r="G20" s="82"/>
      <c r="H20" s="82"/>
      <c r="I20" s="82"/>
      <c r="J20" s="82">
        <v>20.399999999999999</v>
      </c>
      <c r="K20" s="82"/>
      <c r="L20" s="82"/>
      <c r="M20" s="83">
        <f>IF(SUM(D20:L20)=0,"",IF(SUM(D20:L20)&gt;100,100,SUM(D20:L20)))</f>
        <v>50.4</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44</v>
      </c>
      <c r="C22" s="31" t="s">
        <v>28</v>
      </c>
      <c r="D22" s="40"/>
      <c r="E22" s="40"/>
      <c r="F22" s="40">
        <v>30</v>
      </c>
      <c r="G22" s="40"/>
      <c r="H22" s="40"/>
      <c r="I22" s="40"/>
      <c r="J22" s="40">
        <v>23.4</v>
      </c>
      <c r="K22" s="40"/>
      <c r="L22" s="40"/>
      <c r="M22" s="32">
        <f t="shared" ref="M22:M23" si="3">IF(SUM(D22:L22)=0,"",IF(SUM(D22:L22)&gt;100,100,SUM(D22:L22)))</f>
        <v>53.4</v>
      </c>
      <c r="N22" s="52"/>
      <c r="O22" s="50" t="str">
        <f>IF(SUM(D22:L22)&gt;100,"^","")</f>
        <v/>
      </c>
      <c r="P22" s="38"/>
    </row>
    <row r="23" spans="2:16" s="25" customFormat="1" ht="15" customHeight="1">
      <c r="B23" s="41" t="s">
        <v>330</v>
      </c>
      <c r="C23" s="31" t="s">
        <v>47</v>
      </c>
      <c r="D23" s="40"/>
      <c r="E23" s="40"/>
      <c r="F23" s="40">
        <v>30</v>
      </c>
      <c r="G23" s="40"/>
      <c r="H23" s="40"/>
      <c r="I23" s="40"/>
      <c r="J23" s="40">
        <v>23.4</v>
      </c>
      <c r="K23" s="40"/>
      <c r="L23" s="40"/>
      <c r="M23" s="32">
        <f t="shared" si="3"/>
        <v>53.4</v>
      </c>
      <c r="N23" s="49"/>
      <c r="O23" s="51" t="str">
        <f>IF(AND(M22&lt;&gt;"",M23&lt;&gt;"",OR(D22&lt;&gt;D23,E22&lt;&gt;E23,F22&lt;&gt;F23,G22&lt;&gt;G23,H22&lt;&gt;H23,I22&lt;&gt;I23,J22&lt;&gt;J23,K22&lt;&gt;K23,L22&lt;&gt;L23)),"R","")</f>
        <v/>
      </c>
      <c r="P23" s="37"/>
    </row>
    <row r="24" spans="2:16" s="25" customFormat="1" ht="15" customHeight="1">
      <c r="B24" s="44" t="s">
        <v>205</v>
      </c>
      <c r="C24" s="81" t="s">
        <v>24</v>
      </c>
      <c r="D24" s="82"/>
      <c r="E24" s="82"/>
      <c r="F24" s="82">
        <v>30</v>
      </c>
      <c r="G24" s="82"/>
      <c r="H24" s="82"/>
      <c r="I24" s="82"/>
      <c r="J24" s="82">
        <v>23.4</v>
      </c>
      <c r="K24" s="82"/>
      <c r="L24" s="82"/>
      <c r="M24" s="83">
        <f>IF(SUM(D24:L24)=0,"",IF(SUM(D24:L24)&gt;100,100,SUM(D24:L24)))</f>
        <v>53.4</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44</v>
      </c>
      <c r="C26" s="31" t="s">
        <v>28</v>
      </c>
      <c r="D26" s="40"/>
      <c r="E26" s="40"/>
      <c r="F26" s="40">
        <v>9.6</v>
      </c>
      <c r="G26" s="40"/>
      <c r="H26" s="40"/>
      <c r="I26" s="40"/>
      <c r="J26" s="40">
        <v>30</v>
      </c>
      <c r="K26" s="40"/>
      <c r="L26" s="40"/>
      <c r="M26" s="32">
        <f t="shared" ref="M26:M27" si="4">IF(SUM(D26:L26)=0,"",IF(SUM(D26:L26)&gt;100,100,SUM(D26:L26)))</f>
        <v>39.6</v>
      </c>
      <c r="N26" s="52"/>
      <c r="O26" s="50" t="str">
        <f>IF(SUM(D26:L26)&gt;100,"^","")</f>
        <v/>
      </c>
      <c r="P26" s="38"/>
    </row>
    <row r="27" spans="2:16" s="25" customFormat="1" ht="15" customHeight="1">
      <c r="B27" s="41" t="s">
        <v>331</v>
      </c>
      <c r="C27" s="31" t="s">
        <v>47</v>
      </c>
      <c r="D27" s="40"/>
      <c r="E27" s="40"/>
      <c r="F27" s="40">
        <v>9.6</v>
      </c>
      <c r="G27" s="40"/>
      <c r="H27" s="40"/>
      <c r="I27" s="40"/>
      <c r="J27" s="40">
        <v>30</v>
      </c>
      <c r="K27" s="40"/>
      <c r="L27" s="40"/>
      <c r="M27" s="32">
        <f t="shared" si="4"/>
        <v>39.6</v>
      </c>
      <c r="N27" s="49"/>
      <c r="O27" s="51" t="str">
        <f>IF(AND(M26&lt;&gt;"",M27&lt;&gt;"",OR(D26&lt;&gt;D27,E26&lt;&gt;E27,F26&lt;&gt;F27,G26&lt;&gt;G27,H26&lt;&gt;H27,I26&lt;&gt;I27,J26&lt;&gt;J27,K26&lt;&gt;K27,L26&lt;&gt;L27)),"R","")</f>
        <v/>
      </c>
      <c r="P27" s="37"/>
    </row>
    <row r="28" spans="2:16" s="25" customFormat="1" ht="15" customHeight="1">
      <c r="B28" s="44" t="s">
        <v>205</v>
      </c>
      <c r="C28" s="81" t="s">
        <v>24</v>
      </c>
      <c r="D28" s="82"/>
      <c r="E28" s="82"/>
      <c r="F28" s="82">
        <v>9.6</v>
      </c>
      <c r="G28" s="82"/>
      <c r="H28" s="82"/>
      <c r="I28" s="82"/>
      <c r="J28" s="82">
        <v>30</v>
      </c>
      <c r="K28" s="82"/>
      <c r="L28" s="82"/>
      <c r="M28" s="83">
        <f>IF(SUM(D28:L28)=0,"",IF(SUM(D28:L28)&gt;100,100,SUM(D28:L28)))</f>
        <v>39.6</v>
      </c>
      <c r="N28" s="26" t="str">
        <f>IF(AND(M28&lt;&gt;"",OR(M28&lt;M26,M28&lt;M27)),"*","")</f>
        <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44</v>
      </c>
      <c r="C30" s="31" t="s">
        <v>28</v>
      </c>
      <c r="D30" s="40"/>
      <c r="E30" s="40"/>
      <c r="F30" s="40">
        <v>9.3000000000000007</v>
      </c>
      <c r="G30" s="40"/>
      <c r="H30" s="40"/>
      <c r="I30" s="40"/>
      <c r="J30" s="40">
        <v>22.2</v>
      </c>
      <c r="K30" s="40"/>
      <c r="L30" s="40"/>
      <c r="M30" s="32">
        <f t="shared" ref="M30:M31" si="5">IF(SUM(D30:L30)=0,"",IF(SUM(D30:L30)&gt;100,100,SUM(D30:L30)))</f>
        <v>31.5</v>
      </c>
      <c r="N30" s="52"/>
      <c r="O30" s="50" t="str">
        <f>IF(SUM(D30:L30)&gt;100,"^","")</f>
        <v/>
      </c>
      <c r="P30" s="38"/>
    </row>
    <row r="31" spans="2:16" s="25" customFormat="1" ht="15" customHeight="1">
      <c r="B31" s="41" t="s">
        <v>332</v>
      </c>
      <c r="C31" s="31" t="s">
        <v>47</v>
      </c>
      <c r="D31" s="40"/>
      <c r="E31" s="40"/>
      <c r="F31" s="40">
        <v>9.3000000000000007</v>
      </c>
      <c r="G31" s="40"/>
      <c r="H31" s="40"/>
      <c r="I31" s="40"/>
      <c r="J31" s="40">
        <v>22.2</v>
      </c>
      <c r="K31" s="40"/>
      <c r="L31" s="40"/>
      <c r="M31" s="32">
        <f t="shared" si="5"/>
        <v>31.5</v>
      </c>
      <c r="N31" s="49"/>
      <c r="O31" s="51" t="str">
        <f>IF(AND(M30&lt;&gt;"",M31&lt;&gt;"",OR(D30&lt;&gt;D31,E30&lt;&gt;E31,F30&lt;&gt;F31,G30&lt;&gt;G31,H30&lt;&gt;H31,I30&lt;&gt;I31,J30&lt;&gt;J31,K30&lt;&gt;K31,L30&lt;&gt;L31)),"R","")</f>
        <v/>
      </c>
      <c r="P31" s="37"/>
    </row>
    <row r="32" spans="2:16" s="25" customFormat="1" ht="15" customHeight="1">
      <c r="B32" s="44" t="s">
        <v>205</v>
      </c>
      <c r="C32" s="81" t="s">
        <v>24</v>
      </c>
      <c r="D32" s="82"/>
      <c r="E32" s="82"/>
      <c r="F32" s="82">
        <v>9.3000000000000007</v>
      </c>
      <c r="G32" s="82"/>
      <c r="H32" s="82"/>
      <c r="I32" s="82"/>
      <c r="J32" s="82">
        <v>22.2</v>
      </c>
      <c r="K32" s="82"/>
      <c r="L32" s="82"/>
      <c r="M32" s="83">
        <f>IF(SUM(D32:L32)=0,"",IF(SUM(D32:L32)&gt;100,100,SUM(D32:L32)))</f>
        <v>31.5</v>
      </c>
      <c r="N32" s="26" t="str">
        <f>IF(AND(M32&lt;&gt;"",OR(M32&lt;M30,M32&lt;M31)),"*","")</f>
        <v/>
      </c>
      <c r="O32" s="51" t="str">
        <f>IF(AND(M31&lt;&gt;"",M32&lt;&gt;"",OR(D31&lt;&gt;D32,E31&lt;&gt;E32,F31&lt;&gt;F32,G31&lt;&gt;G32,H31&lt;&gt;H32,I31&lt;&gt;I32,J31&lt;&gt;J32,K31&lt;&gt;K32,L31&lt;&gt;L32)),"R","")</f>
        <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106</v>
      </c>
      <c r="C34" s="31" t="s">
        <v>28</v>
      </c>
      <c r="D34" s="40"/>
      <c r="E34" s="40"/>
      <c r="F34" s="40">
        <v>26.7</v>
      </c>
      <c r="G34" s="40"/>
      <c r="H34" s="40"/>
      <c r="I34" s="40"/>
      <c r="J34" s="40">
        <v>25.8</v>
      </c>
      <c r="K34" s="40"/>
      <c r="L34" s="40"/>
      <c r="M34" s="32">
        <f t="shared" ref="M34:M35" si="6">IF(SUM(D34:L34)=0,"",IF(SUM(D34:L34)&gt;100,100,SUM(D34:L34)))</f>
        <v>52.5</v>
      </c>
      <c r="N34" s="52"/>
      <c r="O34" s="50" t="str">
        <f>IF(SUM(D34:L34)&gt;100,"^","")</f>
        <v/>
      </c>
      <c r="P34" s="38"/>
    </row>
    <row r="35" spans="2:16" s="25" customFormat="1" ht="15" customHeight="1">
      <c r="B35" s="41" t="s">
        <v>333</v>
      </c>
      <c r="C35" s="31" t="s">
        <v>47</v>
      </c>
      <c r="D35" s="40"/>
      <c r="E35" s="40"/>
      <c r="F35" s="40">
        <v>26.7</v>
      </c>
      <c r="G35" s="40"/>
      <c r="H35" s="40"/>
      <c r="I35" s="40"/>
      <c r="J35" s="40">
        <v>25.8</v>
      </c>
      <c r="K35" s="40"/>
      <c r="L35" s="40"/>
      <c r="M35" s="32">
        <f t="shared" si="6"/>
        <v>52.5</v>
      </c>
      <c r="N35" s="49"/>
      <c r="O35" s="51" t="str">
        <f>IF(AND(M34&lt;&gt;"",M35&lt;&gt;"",OR(D34&lt;&gt;D35,E34&lt;&gt;E35,F34&lt;&gt;F35,G34&lt;&gt;G35,H34&lt;&gt;H35,I34&lt;&gt;I35,J34&lt;&gt;J35,K34&lt;&gt;K35,L34&lt;&gt;L35)),"R","")</f>
        <v/>
      </c>
      <c r="P35" s="37"/>
    </row>
    <row r="36" spans="2:16" s="25" customFormat="1" ht="15" customHeight="1">
      <c r="B36" s="44" t="s">
        <v>205</v>
      </c>
      <c r="C36" s="81" t="s">
        <v>24</v>
      </c>
      <c r="D36" s="82"/>
      <c r="E36" s="82"/>
      <c r="F36" s="82">
        <v>26.7</v>
      </c>
      <c r="G36" s="82"/>
      <c r="H36" s="82"/>
      <c r="I36" s="82"/>
      <c r="J36" s="82">
        <v>25.8</v>
      </c>
      <c r="K36" s="82"/>
      <c r="L36" s="82"/>
      <c r="M36" s="83">
        <f>IF(SUM(D36:L36)=0,"",IF(SUM(D36:L36)&gt;100,100,SUM(D36:L36)))</f>
        <v>52.5</v>
      </c>
      <c r="N36" s="26" t="str">
        <f>IF(AND(M36&lt;&gt;"",OR(M36&lt;M34,M36&lt;M35)),"*","")</f>
        <v/>
      </c>
      <c r="O36" s="51" t="str">
        <f>IF(AND(M35&lt;&gt;"",M36&lt;&gt;"",OR(D35&lt;&gt;D36,E35&lt;&gt;E36,F35&lt;&gt;F36,G35&lt;&gt;G36,H35&lt;&gt;H36,I35&lt;&gt;I36,J35&lt;&gt;J36,K35&lt;&gt;K36,L35&lt;&gt;L36)),"R","")</f>
        <v/>
      </c>
      <c r="P36" s="39" t="str">
        <f>IF(SUM(D36:L36)=0,"",IF(SUM(D36:L36)&gt;100,"^",IF(SUM(D36:L36)&lt;30,"Ödeme Yok!","")))</f>
        <v/>
      </c>
    </row>
    <row r="37" spans="2:16" ht="3" customHeight="1">
      <c r="B37" s="27"/>
      <c r="C37" s="33"/>
      <c r="D37" s="33"/>
      <c r="E37" s="33"/>
      <c r="F37" s="33"/>
      <c r="G37" s="33"/>
      <c r="H37" s="33"/>
      <c r="I37" s="33"/>
      <c r="J37" s="33"/>
      <c r="K37" s="33"/>
      <c r="L37" s="33"/>
      <c r="M37" s="33"/>
      <c r="N37" s="36"/>
      <c r="O37"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34:J36 F34:F36 I30:J32 F30:F32 I26:J28 F26:F28 I22:J24 F22:F24 I18:J20 F18:F20 I14:J16 F14:F16 I10:J12">
      <formula1>0</formula1>
      <formula2>30</formula2>
    </dataValidation>
    <dataValidation type="decimal" allowBlank="1" showInputMessage="1" showErrorMessage="1" errorTitle="UYARI" error="Bu alan için 0-15 arası bir puan girebilirsiniz ve ondalık kısmı virgül ile ayrılmalıdır !" sqref="G10:H12 E34:E36 G34:H36 E30:E32 G30:H32 E26:E28 G26:H28 E22:E24 G22:H24 E18:E20 G18:H20 E14:E16 G14:H16 E10:E12">
      <formula1>0</formula1>
      <formula2>15</formula2>
    </dataValidation>
    <dataValidation type="decimal" allowBlank="1" showInputMessage="1" showErrorMessage="1" errorTitle="UYARI" error="Bu alan için 0-20 arası bir puan girebilirsiniz ve ondalık kısmı virgül ile ayrılmalıdır !" sqref="K10:L12 D34:D36 K34:L36 D30:D32 K30:L32 D26:D28 K26:L28 D22:D24 K22:L24 D18:D20 K18:L20 D14:D16 K14:L16 D10:D12">
      <formula1>0</formula1>
      <formula2>20</formula2>
    </dataValidation>
    <dataValidation type="list" allowBlank="1" showInputMessage="1" showErrorMessage="1" error="Lütfen kutudan bir unvan seçimi yapınız..." sqref="B10 B34 B30 B26 B22 B18 B14">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sheetPr>
    <tabColor rgb="FFFFC000"/>
  </sheetPr>
  <dimension ref="B1:Q45"/>
  <sheetViews>
    <sheetView showGridLines="0" showRuler="0" zoomScaleNormal="100" workbookViewId="0">
      <pane ySplit="8" topLeftCell="A9" activePane="bottomLeft" state="frozen"/>
      <selection pane="bottomLeft" activeCell="B12" sqref="B12"/>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Anasayfa!B28&amp;"- "&amp;Anasayfa!C28</f>
        <v>2.1-  Bulancak Kadir Karabaş Uygulamalı Bilimler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107</v>
      </c>
      <c r="C10" s="31" t="s">
        <v>28</v>
      </c>
      <c r="D10" s="40"/>
      <c r="E10" s="40"/>
      <c r="F10" s="40">
        <v>30</v>
      </c>
      <c r="G10" s="40"/>
      <c r="H10" s="40"/>
      <c r="I10" s="40"/>
      <c r="J10" s="40">
        <v>30</v>
      </c>
      <c r="K10" s="40">
        <v>13.2</v>
      </c>
      <c r="L10" s="40"/>
      <c r="M10" s="32">
        <f t="shared" ref="M10:M11" si="0">IF(SUM(D10:L10)=0,"",IF(SUM(D10:L10)&gt;100,100,SUM(D10:L10)))</f>
        <v>73.2</v>
      </c>
      <c r="N10" s="52"/>
      <c r="O10" s="50" t="str">
        <f>IF(SUM(D10:L10)&gt;100,"^","")</f>
        <v/>
      </c>
      <c r="P10" s="38"/>
    </row>
    <row r="11" spans="2:17" s="25" customFormat="1" ht="15" customHeight="1">
      <c r="B11" s="41" t="s">
        <v>355</v>
      </c>
      <c r="C11" s="31" t="s">
        <v>47</v>
      </c>
      <c r="D11" s="40"/>
      <c r="E11" s="40"/>
      <c r="F11" s="40">
        <v>30</v>
      </c>
      <c r="G11" s="40"/>
      <c r="H11" s="40"/>
      <c r="I11" s="40"/>
      <c r="J11" s="40">
        <v>30</v>
      </c>
      <c r="K11" s="40">
        <v>13.2</v>
      </c>
      <c r="L11" s="40"/>
      <c r="M11" s="32">
        <f t="shared" si="0"/>
        <v>73.2</v>
      </c>
      <c r="N11" s="49"/>
      <c r="O11" s="51" t="str">
        <f>IF(AND(M10&lt;&gt;"",M11&lt;&gt;"",OR(D10&lt;&gt;D11,E10&lt;&gt;E11,F10&lt;&gt;F11,G10&lt;&gt;G11,H10&lt;&gt;H11,I10&lt;&gt;I11,J10&lt;&gt;J11,K10&lt;&gt;K11,L10&lt;&gt;L11)),"R","")</f>
        <v/>
      </c>
      <c r="P11" s="37"/>
    </row>
    <row r="12" spans="2:17" s="25" customFormat="1" ht="15" customHeight="1">
      <c r="B12" s="44" t="s">
        <v>155</v>
      </c>
      <c r="C12" s="81" t="s">
        <v>24</v>
      </c>
      <c r="D12" s="82"/>
      <c r="E12" s="82"/>
      <c r="F12" s="82">
        <v>30</v>
      </c>
      <c r="G12" s="82"/>
      <c r="H12" s="82"/>
      <c r="I12" s="82"/>
      <c r="J12" s="82">
        <v>30</v>
      </c>
      <c r="K12" s="82">
        <v>13.2</v>
      </c>
      <c r="L12" s="82"/>
      <c r="M12" s="83">
        <f>IF(SUM(D12:L12)=0,"",IF(SUM(D12:L12)&gt;100,100,SUM(D12:L12)))</f>
        <v>73.2</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107</v>
      </c>
      <c r="C14" s="31" t="s">
        <v>28</v>
      </c>
      <c r="D14" s="40"/>
      <c r="E14" s="40"/>
      <c r="F14" s="40">
        <v>30</v>
      </c>
      <c r="G14" s="40"/>
      <c r="H14" s="40"/>
      <c r="I14" s="40"/>
      <c r="J14" s="40">
        <v>30</v>
      </c>
      <c r="K14" s="40">
        <v>7.2</v>
      </c>
      <c r="L14" s="40"/>
      <c r="M14" s="32">
        <f t="shared" ref="M14:M15" si="1">IF(SUM(D14:L14)=0,"",IF(SUM(D14:L14)&gt;100,100,SUM(D14:L14)))</f>
        <v>67.2</v>
      </c>
      <c r="N14" s="52"/>
      <c r="O14" s="50" t="str">
        <f>IF(SUM(D14:L14)&gt;100,"^","")</f>
        <v/>
      </c>
      <c r="P14" s="38"/>
    </row>
    <row r="15" spans="2:17" s="25" customFormat="1" ht="15" customHeight="1">
      <c r="B15" s="41" t="s">
        <v>356</v>
      </c>
      <c r="C15" s="31" t="s">
        <v>47</v>
      </c>
      <c r="D15" s="40"/>
      <c r="E15" s="40"/>
      <c r="F15" s="40">
        <v>30</v>
      </c>
      <c r="G15" s="40"/>
      <c r="H15" s="40"/>
      <c r="I15" s="40"/>
      <c r="J15" s="40">
        <v>30</v>
      </c>
      <c r="K15" s="40">
        <v>7.2</v>
      </c>
      <c r="L15" s="40"/>
      <c r="M15" s="32">
        <f t="shared" si="1"/>
        <v>67.2</v>
      </c>
      <c r="N15" s="49"/>
      <c r="O15" s="51" t="str">
        <f>IF(AND(M14&lt;&gt;"",M15&lt;&gt;"",OR(D14&lt;&gt;D15,E14&lt;&gt;E15,F14&lt;&gt;F15,G14&lt;&gt;G15,H14&lt;&gt;H15,I14&lt;&gt;I15,J14&lt;&gt;J15,K14&lt;&gt;K15,L14&lt;&gt;L15)),"R","")</f>
        <v/>
      </c>
      <c r="P15" s="37"/>
    </row>
    <row r="16" spans="2:17" s="25" customFormat="1" ht="15" customHeight="1">
      <c r="B16" s="44" t="s">
        <v>155</v>
      </c>
      <c r="C16" s="81" t="s">
        <v>24</v>
      </c>
      <c r="D16" s="82"/>
      <c r="E16" s="82"/>
      <c r="F16" s="82">
        <v>30</v>
      </c>
      <c r="G16" s="82"/>
      <c r="H16" s="82"/>
      <c r="I16" s="82"/>
      <c r="J16" s="82">
        <v>30</v>
      </c>
      <c r="K16" s="82">
        <v>7.2</v>
      </c>
      <c r="L16" s="82"/>
      <c r="M16" s="83">
        <f>IF(SUM(D16:L16)=0,"",IF(SUM(D16:L16)&gt;100,100,SUM(D16:L16)))</f>
        <v>67.2</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44</v>
      </c>
      <c r="C18" s="31" t="s">
        <v>28</v>
      </c>
      <c r="D18" s="40"/>
      <c r="E18" s="40"/>
      <c r="F18" s="40">
        <v>13.5</v>
      </c>
      <c r="G18" s="40"/>
      <c r="H18" s="40"/>
      <c r="I18" s="40"/>
      <c r="J18" s="40">
        <v>22.8</v>
      </c>
      <c r="K18" s="40"/>
      <c r="L18" s="40"/>
      <c r="M18" s="32">
        <f t="shared" ref="M18:M19" si="2">IF(SUM(D18:L18)=0,"",IF(SUM(D18:L18)&gt;100,100,SUM(D18:L18)))</f>
        <v>36.299999999999997</v>
      </c>
      <c r="N18" s="52"/>
      <c r="O18" s="50" t="str">
        <f>IF(SUM(D18:L18)&gt;100,"^","")</f>
        <v/>
      </c>
      <c r="P18" s="38"/>
    </row>
    <row r="19" spans="2:16" s="25" customFormat="1" ht="15" customHeight="1">
      <c r="B19" s="41" t="s">
        <v>357</v>
      </c>
      <c r="C19" s="31" t="s">
        <v>47</v>
      </c>
      <c r="D19" s="40"/>
      <c r="E19" s="40"/>
      <c r="F19" s="40">
        <v>13.5</v>
      </c>
      <c r="G19" s="40"/>
      <c r="H19" s="40"/>
      <c r="I19" s="40"/>
      <c r="J19" s="40">
        <v>22.8</v>
      </c>
      <c r="K19" s="40"/>
      <c r="L19" s="40"/>
      <c r="M19" s="32">
        <f t="shared" si="2"/>
        <v>36.299999999999997</v>
      </c>
      <c r="N19" s="49"/>
      <c r="O19" s="51" t="str">
        <f>IF(AND(M18&lt;&gt;"",M19&lt;&gt;"",OR(D18&lt;&gt;D19,E18&lt;&gt;E19,F18&lt;&gt;F19,G18&lt;&gt;G19,H18&lt;&gt;H19,I18&lt;&gt;I19,J18&lt;&gt;J19,K18&lt;&gt;K19,L18&lt;&gt;L19)),"R","")</f>
        <v/>
      </c>
      <c r="P19" s="37"/>
    </row>
    <row r="20" spans="2:16" s="25" customFormat="1" ht="15" customHeight="1">
      <c r="B20" s="44" t="s">
        <v>155</v>
      </c>
      <c r="C20" s="81" t="s">
        <v>24</v>
      </c>
      <c r="D20" s="82"/>
      <c r="E20" s="82"/>
      <c r="F20" s="82">
        <v>13.5</v>
      </c>
      <c r="G20" s="82"/>
      <c r="H20" s="82"/>
      <c r="I20" s="82"/>
      <c r="J20" s="82">
        <v>22.8</v>
      </c>
      <c r="K20" s="82"/>
      <c r="L20" s="82"/>
      <c r="M20" s="83">
        <f>IF(SUM(D20:L20)=0,"",IF(SUM(D20:L20)&gt;100,100,SUM(D20:L20)))</f>
        <v>36.299999999999997</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107</v>
      </c>
      <c r="C22" s="31" t="s">
        <v>28</v>
      </c>
      <c r="D22" s="40"/>
      <c r="E22" s="40"/>
      <c r="F22" s="40">
        <v>30</v>
      </c>
      <c r="G22" s="40"/>
      <c r="H22" s="40"/>
      <c r="I22" s="40"/>
      <c r="J22" s="40">
        <v>30</v>
      </c>
      <c r="K22" s="40">
        <v>4.8</v>
      </c>
      <c r="L22" s="40"/>
      <c r="M22" s="32">
        <f t="shared" ref="M22:M23" si="3">IF(SUM(D22:L22)=0,"",IF(SUM(D22:L22)&gt;100,100,SUM(D22:L22)))</f>
        <v>64.8</v>
      </c>
      <c r="N22" s="52"/>
      <c r="O22" s="50" t="str">
        <f>IF(SUM(D22:L22)&gt;100,"^","")</f>
        <v/>
      </c>
      <c r="P22" s="38"/>
    </row>
    <row r="23" spans="2:16" s="25" customFormat="1" ht="15" customHeight="1">
      <c r="B23" s="41" t="s">
        <v>359</v>
      </c>
      <c r="C23" s="31" t="s">
        <v>47</v>
      </c>
      <c r="D23" s="40"/>
      <c r="E23" s="40"/>
      <c r="F23" s="40">
        <v>30</v>
      </c>
      <c r="G23" s="40"/>
      <c r="H23" s="40"/>
      <c r="I23" s="40"/>
      <c r="J23" s="40">
        <v>30</v>
      </c>
      <c r="K23" s="40">
        <v>4.8</v>
      </c>
      <c r="L23" s="40"/>
      <c r="M23" s="32">
        <f t="shared" si="3"/>
        <v>64.8</v>
      </c>
      <c r="N23" s="49"/>
      <c r="O23" s="51" t="str">
        <f>IF(AND(M22&lt;&gt;"",M23&lt;&gt;"",OR(D22&lt;&gt;D23,E22&lt;&gt;E23,F22&lt;&gt;F23,G22&lt;&gt;G23,H22&lt;&gt;H23,I22&lt;&gt;I23,J22&lt;&gt;J23,K22&lt;&gt;K23,L22&lt;&gt;L23)),"R","")</f>
        <v/>
      </c>
      <c r="P23" s="37"/>
    </row>
    <row r="24" spans="2:16" s="25" customFormat="1" ht="15" customHeight="1">
      <c r="B24" s="44" t="s">
        <v>358</v>
      </c>
      <c r="C24" s="81" t="s">
        <v>24</v>
      </c>
      <c r="D24" s="82"/>
      <c r="E24" s="82"/>
      <c r="F24" s="82">
        <v>30</v>
      </c>
      <c r="G24" s="82"/>
      <c r="H24" s="82"/>
      <c r="I24" s="82"/>
      <c r="J24" s="82">
        <v>30</v>
      </c>
      <c r="K24" s="82">
        <v>4.8</v>
      </c>
      <c r="L24" s="82"/>
      <c r="M24" s="83">
        <f>IF(SUM(D24:L24)=0,"",IF(SUM(D24:L24)&gt;100,100,SUM(D24:L24)))</f>
        <v>64.8</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44</v>
      </c>
      <c r="C26" s="31" t="s">
        <v>28</v>
      </c>
      <c r="D26" s="40"/>
      <c r="E26" s="40"/>
      <c r="F26" s="40">
        <v>30</v>
      </c>
      <c r="G26" s="40"/>
      <c r="H26" s="40"/>
      <c r="I26" s="40"/>
      <c r="J26" s="40">
        <v>30</v>
      </c>
      <c r="K26" s="40"/>
      <c r="L26" s="40"/>
      <c r="M26" s="32">
        <f t="shared" ref="M26:M27" si="4">IF(SUM(D26:L26)=0,"",IF(SUM(D26:L26)&gt;100,100,SUM(D26:L26)))</f>
        <v>60</v>
      </c>
      <c r="N26" s="52"/>
      <c r="O26" s="50" t="str">
        <f>IF(SUM(D26:L26)&gt;100,"^","")</f>
        <v/>
      </c>
      <c r="P26" s="38"/>
    </row>
    <row r="27" spans="2:16" s="25" customFormat="1" ht="15" customHeight="1">
      <c r="B27" s="41" t="s">
        <v>360</v>
      </c>
      <c r="C27" s="31" t="s">
        <v>47</v>
      </c>
      <c r="D27" s="40"/>
      <c r="E27" s="40"/>
      <c r="F27" s="40">
        <v>30</v>
      </c>
      <c r="G27" s="40"/>
      <c r="H27" s="40"/>
      <c r="I27" s="40"/>
      <c r="J27" s="40">
        <v>30</v>
      </c>
      <c r="K27" s="40"/>
      <c r="L27" s="40"/>
      <c r="M27" s="32">
        <f t="shared" si="4"/>
        <v>60</v>
      </c>
      <c r="N27" s="49"/>
      <c r="O27" s="51" t="str">
        <f>IF(AND(M26&lt;&gt;"",M27&lt;&gt;"",OR(D26&lt;&gt;D27,E26&lt;&gt;E27,F26&lt;&gt;F27,G26&lt;&gt;G27,H26&lt;&gt;H27,I26&lt;&gt;I27,J26&lt;&gt;J27,K26&lt;&gt;K27,L26&lt;&gt;L27)),"R","")</f>
        <v/>
      </c>
      <c r="P27" s="37"/>
    </row>
    <row r="28" spans="2:16" s="25" customFormat="1" ht="15" customHeight="1">
      <c r="B28" s="44" t="s">
        <v>358</v>
      </c>
      <c r="C28" s="81" t="s">
        <v>24</v>
      </c>
      <c r="D28" s="82"/>
      <c r="E28" s="82"/>
      <c r="F28" s="82">
        <v>30</v>
      </c>
      <c r="G28" s="82"/>
      <c r="H28" s="82"/>
      <c r="I28" s="82"/>
      <c r="J28" s="82">
        <v>30</v>
      </c>
      <c r="K28" s="82"/>
      <c r="L28" s="82"/>
      <c r="M28" s="83">
        <f>IF(SUM(D28:L28)=0,"",IF(SUM(D28:L28)&gt;100,100,SUM(D28:L28)))</f>
        <v>60</v>
      </c>
      <c r="N28" s="26" t="str">
        <f>IF(AND(M28&lt;&gt;"",OR(M28&lt;M26,M28&lt;M27)),"*","")</f>
        <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107</v>
      </c>
      <c r="C30" s="31" t="s">
        <v>28</v>
      </c>
      <c r="D30" s="40"/>
      <c r="E30" s="40"/>
      <c r="F30" s="40">
        <v>30</v>
      </c>
      <c r="G30" s="40"/>
      <c r="H30" s="40"/>
      <c r="I30" s="40"/>
      <c r="J30" s="40">
        <v>28.2</v>
      </c>
      <c r="K30" s="40"/>
      <c r="L30" s="40"/>
      <c r="M30" s="32">
        <f t="shared" ref="M30:M31" si="5">IF(SUM(D30:L30)=0,"",IF(SUM(D30:L30)&gt;100,100,SUM(D30:L30)))</f>
        <v>58.2</v>
      </c>
      <c r="N30" s="52"/>
      <c r="O30" s="50" t="str">
        <f>IF(SUM(D30:L30)&gt;100,"^","")</f>
        <v/>
      </c>
      <c r="P30" s="38"/>
    </row>
    <row r="31" spans="2:16" s="25" customFormat="1" ht="15" customHeight="1">
      <c r="B31" s="41" t="s">
        <v>362</v>
      </c>
      <c r="C31" s="31" t="s">
        <v>47</v>
      </c>
      <c r="D31" s="40"/>
      <c r="E31" s="40"/>
      <c r="F31" s="40">
        <v>30</v>
      </c>
      <c r="G31" s="40"/>
      <c r="H31" s="40"/>
      <c r="I31" s="40"/>
      <c r="J31" s="40">
        <v>28.2</v>
      </c>
      <c r="K31" s="40"/>
      <c r="L31" s="40"/>
      <c r="M31" s="32">
        <f t="shared" si="5"/>
        <v>58.2</v>
      </c>
      <c r="N31" s="49"/>
      <c r="O31" s="51" t="str">
        <f>IF(AND(M30&lt;&gt;"",M31&lt;&gt;"",OR(D30&lt;&gt;D31,E30&lt;&gt;E31,F30&lt;&gt;F31,G30&lt;&gt;G31,H30&lt;&gt;H31,I30&lt;&gt;I31,J30&lt;&gt;J31,K30&lt;&gt;K31,L30&lt;&gt;L31)),"R","")</f>
        <v/>
      </c>
      <c r="P31" s="37"/>
    </row>
    <row r="32" spans="2:16" s="25" customFormat="1" ht="15" customHeight="1">
      <c r="B32" s="44" t="s">
        <v>361</v>
      </c>
      <c r="C32" s="81" t="s">
        <v>24</v>
      </c>
      <c r="D32" s="82"/>
      <c r="E32" s="82"/>
      <c r="F32" s="82">
        <v>30</v>
      </c>
      <c r="G32" s="82"/>
      <c r="H32" s="82"/>
      <c r="I32" s="82"/>
      <c r="J32" s="82">
        <v>28.2</v>
      </c>
      <c r="K32" s="82"/>
      <c r="L32" s="82"/>
      <c r="M32" s="83">
        <f>IF(SUM(D32:L32)=0,"",IF(SUM(D32:L32)&gt;100,100,SUM(D32:L32)))</f>
        <v>58.2</v>
      </c>
      <c r="N32" s="26" t="str">
        <f>IF(AND(M32&lt;&gt;"",OR(M32&lt;M30,M32&lt;M31)),"*","")</f>
        <v/>
      </c>
      <c r="O32" s="51" t="str">
        <f>IF(AND(M31&lt;&gt;"",M32&lt;&gt;"",OR(D31&lt;&gt;D32,E31&lt;&gt;E32,F31&lt;&gt;F32,G31&lt;&gt;G32,H31&lt;&gt;H32,I31&lt;&gt;I32,J31&lt;&gt;J32,K31&lt;&gt;K32,L31&lt;&gt;L32)),"R","")</f>
        <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107</v>
      </c>
      <c r="C34" s="31" t="s">
        <v>28</v>
      </c>
      <c r="D34" s="40"/>
      <c r="E34" s="40"/>
      <c r="F34" s="40">
        <v>22.5</v>
      </c>
      <c r="G34" s="40"/>
      <c r="H34" s="40"/>
      <c r="I34" s="40"/>
      <c r="J34" s="40">
        <v>11.1</v>
      </c>
      <c r="K34" s="40">
        <v>3</v>
      </c>
      <c r="L34" s="40"/>
      <c r="M34" s="32">
        <f t="shared" ref="M34:M35" si="6">IF(SUM(D34:L34)=0,"",IF(SUM(D34:L34)&gt;100,100,SUM(D34:L34)))</f>
        <v>36.6</v>
      </c>
      <c r="N34" s="52"/>
      <c r="O34" s="50" t="str">
        <f>IF(SUM(D34:L34)&gt;100,"^","")</f>
        <v/>
      </c>
      <c r="P34" s="38"/>
    </row>
    <row r="35" spans="2:16" s="25" customFormat="1" ht="15" customHeight="1">
      <c r="B35" s="41" t="s">
        <v>363</v>
      </c>
      <c r="C35" s="31" t="s">
        <v>47</v>
      </c>
      <c r="D35" s="40"/>
      <c r="E35" s="40"/>
      <c r="F35" s="40">
        <v>22.5</v>
      </c>
      <c r="G35" s="40"/>
      <c r="H35" s="40"/>
      <c r="I35" s="40"/>
      <c r="J35" s="40">
        <v>11.1</v>
      </c>
      <c r="K35" s="40">
        <v>3</v>
      </c>
      <c r="L35" s="40"/>
      <c r="M35" s="32">
        <f t="shared" si="6"/>
        <v>36.6</v>
      </c>
      <c r="N35" s="49"/>
      <c r="O35" s="51" t="str">
        <f>IF(AND(M34&lt;&gt;"",M35&lt;&gt;"",OR(D34&lt;&gt;D35,E34&lt;&gt;E35,F34&lt;&gt;F35,G34&lt;&gt;G35,H34&lt;&gt;H35,I34&lt;&gt;I35,J34&lt;&gt;J35,K34&lt;&gt;K35,L34&lt;&gt;L35)),"R","")</f>
        <v/>
      </c>
      <c r="P35" s="37"/>
    </row>
    <row r="36" spans="2:16" s="25" customFormat="1" ht="15" customHeight="1">
      <c r="B36" s="44" t="s">
        <v>361</v>
      </c>
      <c r="C36" s="81" t="s">
        <v>24</v>
      </c>
      <c r="D36" s="82"/>
      <c r="E36" s="82"/>
      <c r="F36" s="82">
        <v>19.5</v>
      </c>
      <c r="G36" s="82"/>
      <c r="H36" s="82"/>
      <c r="I36" s="82"/>
      <c r="J36" s="82">
        <v>10.8</v>
      </c>
      <c r="K36" s="82">
        <v>0</v>
      </c>
      <c r="L36" s="82"/>
      <c r="M36" s="83">
        <f>IF(SUM(D36:L36)=0,"",IF(SUM(D36:L36)&gt;100,100,SUM(D36:L36)))</f>
        <v>30.3</v>
      </c>
      <c r="N36" s="26" t="str">
        <f>IF(AND(M36&lt;&gt;"",OR(M36&lt;M34,M36&lt;M35)),"*","")</f>
        <v>*</v>
      </c>
      <c r="O36" s="51" t="str">
        <f>IF(AND(M35&lt;&gt;"",M36&lt;&gt;"",OR(D35&lt;&gt;D36,E35&lt;&gt;E36,F35&lt;&gt;F36,G35&lt;&gt;G36,H35&lt;&gt;H36,I35&lt;&gt;I36,J35&lt;&gt;J36,K35&lt;&gt;K36,L35&lt;&gt;L36)),"R","")</f>
        <v>R</v>
      </c>
      <c r="P36" s="39" t="str">
        <f>IF(SUM(D36:L36)=0,"",IF(SUM(D36:L36)&gt;100,"^",IF(SUM(D36:L36)&lt;30,"Ödeme Yok!","")))</f>
        <v/>
      </c>
    </row>
    <row r="37" spans="2:16" ht="3" customHeight="1">
      <c r="B37" s="27"/>
      <c r="C37" s="33"/>
      <c r="D37" s="33"/>
      <c r="E37" s="33"/>
      <c r="F37" s="33"/>
      <c r="G37" s="33"/>
      <c r="H37" s="33"/>
      <c r="I37" s="33"/>
      <c r="J37" s="33"/>
      <c r="K37" s="33"/>
      <c r="L37" s="33"/>
      <c r="M37" s="33"/>
      <c r="N37" s="36"/>
      <c r="O37" s="36"/>
    </row>
    <row r="38" spans="2:16" s="25" customFormat="1" ht="15" customHeight="1">
      <c r="B38" s="53" t="s">
        <v>44</v>
      </c>
      <c r="C38" s="31" t="s">
        <v>28</v>
      </c>
      <c r="D38" s="40"/>
      <c r="E38" s="40"/>
      <c r="F38" s="40">
        <v>28.5</v>
      </c>
      <c r="G38" s="40"/>
      <c r="H38" s="40"/>
      <c r="I38" s="40"/>
      <c r="J38" s="40">
        <v>6.6</v>
      </c>
      <c r="K38" s="40"/>
      <c r="L38" s="40"/>
      <c r="M38" s="32">
        <f t="shared" ref="M38:M39" si="7">IF(SUM(D38:L38)=0,"",IF(SUM(D38:L38)&gt;100,100,SUM(D38:L38)))</f>
        <v>35.1</v>
      </c>
      <c r="N38" s="52"/>
      <c r="O38" s="50" t="str">
        <f>IF(SUM(D38:L38)&gt;100,"^","")</f>
        <v/>
      </c>
      <c r="P38" s="38"/>
    </row>
    <row r="39" spans="2:16" s="25" customFormat="1" ht="15" customHeight="1">
      <c r="B39" s="41" t="s">
        <v>364</v>
      </c>
      <c r="C39" s="31" t="s">
        <v>47</v>
      </c>
      <c r="D39" s="40"/>
      <c r="E39" s="40"/>
      <c r="F39" s="40">
        <v>28.5</v>
      </c>
      <c r="G39" s="40"/>
      <c r="H39" s="40"/>
      <c r="I39" s="40"/>
      <c r="J39" s="40">
        <v>6.6</v>
      </c>
      <c r="K39" s="40"/>
      <c r="L39" s="40"/>
      <c r="M39" s="32">
        <f t="shared" si="7"/>
        <v>35.1</v>
      </c>
      <c r="N39" s="49"/>
      <c r="O39" s="51" t="str">
        <f>IF(AND(M38&lt;&gt;"",M39&lt;&gt;"",OR(D38&lt;&gt;D39,E38&lt;&gt;E39,F38&lt;&gt;F39,G38&lt;&gt;G39,H38&lt;&gt;H39,I38&lt;&gt;I39,J38&lt;&gt;J39,K38&lt;&gt;K39,L38&lt;&gt;L39)),"R","")</f>
        <v/>
      </c>
      <c r="P39" s="37"/>
    </row>
    <row r="40" spans="2:16" s="25" customFormat="1" ht="15" customHeight="1">
      <c r="B40" s="44" t="s">
        <v>361</v>
      </c>
      <c r="C40" s="81" t="s">
        <v>24</v>
      </c>
      <c r="D40" s="82"/>
      <c r="E40" s="82"/>
      <c r="F40" s="82">
        <v>28.5</v>
      </c>
      <c r="G40" s="82"/>
      <c r="H40" s="82"/>
      <c r="I40" s="82"/>
      <c r="J40" s="82">
        <v>6.6</v>
      </c>
      <c r="K40" s="82"/>
      <c r="L40" s="82"/>
      <c r="M40" s="83">
        <f>IF(SUM(D40:L40)=0,"",IF(SUM(D40:L40)&gt;100,100,SUM(D40:L40)))</f>
        <v>35.1</v>
      </c>
      <c r="N40" s="26" t="str">
        <f>IF(AND(M40&lt;&gt;"",OR(M40&lt;M38,M40&lt;M39)),"*","")</f>
        <v/>
      </c>
      <c r="O40" s="51" t="str">
        <f>IF(AND(M39&lt;&gt;"",M40&lt;&gt;"",OR(D39&lt;&gt;D40,E39&lt;&gt;E40,F39&lt;&gt;F40,G39&lt;&gt;G40,H39&lt;&gt;H40,I39&lt;&gt;I40,J39&lt;&gt;J40,K39&lt;&gt;K40,L39&lt;&gt;L40)),"R","")</f>
        <v/>
      </c>
      <c r="P40" s="39" t="str">
        <f>IF(SUM(D40:L40)=0,"",IF(SUM(D40:L40)&gt;100,"^",IF(SUM(D40:L40)&lt;30,"Ödeme Yok!","")))</f>
        <v/>
      </c>
    </row>
    <row r="41" spans="2:16" ht="3" customHeight="1">
      <c r="B41" s="27"/>
      <c r="C41" s="33"/>
      <c r="D41" s="33"/>
      <c r="E41" s="33"/>
      <c r="F41" s="33"/>
      <c r="G41" s="33"/>
      <c r="H41" s="33"/>
      <c r="I41" s="33"/>
      <c r="J41" s="33"/>
      <c r="K41" s="33"/>
      <c r="L41" s="33"/>
      <c r="M41" s="33"/>
      <c r="N41" s="36"/>
      <c r="O41" s="36"/>
    </row>
    <row r="42" spans="2:16" s="25" customFormat="1" ht="15" customHeight="1">
      <c r="B42" s="53" t="s">
        <v>44</v>
      </c>
      <c r="C42" s="31" t="s">
        <v>28</v>
      </c>
      <c r="D42" s="40"/>
      <c r="E42" s="40"/>
      <c r="F42" s="40">
        <v>30</v>
      </c>
      <c r="G42" s="40"/>
      <c r="H42" s="40"/>
      <c r="I42" s="40"/>
      <c r="J42" s="40">
        <v>24.3</v>
      </c>
      <c r="K42" s="40">
        <v>3</v>
      </c>
      <c r="L42" s="40"/>
      <c r="M42" s="32">
        <f t="shared" ref="M42:M43" si="8">IF(SUM(D42:L42)=0,"",IF(SUM(D42:L42)&gt;100,100,SUM(D42:L42)))</f>
        <v>57.3</v>
      </c>
      <c r="N42" s="52"/>
      <c r="O42" s="50" t="str">
        <f>IF(SUM(D42:L42)&gt;100,"^","")</f>
        <v/>
      </c>
      <c r="P42" s="38"/>
    </row>
    <row r="43" spans="2:16" s="25" customFormat="1" ht="15" customHeight="1">
      <c r="B43" s="41" t="s">
        <v>365</v>
      </c>
      <c r="C43" s="31" t="s">
        <v>47</v>
      </c>
      <c r="D43" s="40"/>
      <c r="E43" s="40"/>
      <c r="F43" s="40">
        <v>30</v>
      </c>
      <c r="G43" s="40"/>
      <c r="H43" s="40"/>
      <c r="I43" s="40"/>
      <c r="J43" s="40">
        <v>24.3</v>
      </c>
      <c r="K43" s="40">
        <v>3</v>
      </c>
      <c r="L43" s="40"/>
      <c r="M43" s="32">
        <f t="shared" si="8"/>
        <v>57.3</v>
      </c>
      <c r="N43" s="49"/>
      <c r="O43" s="51" t="str">
        <f>IF(AND(M42&lt;&gt;"",M43&lt;&gt;"",OR(D42&lt;&gt;D43,E42&lt;&gt;E43,F42&lt;&gt;F43,G42&lt;&gt;G43,H42&lt;&gt;H43,I42&lt;&gt;I43,J42&lt;&gt;J43,K42&lt;&gt;K43,L42&lt;&gt;L43)),"R","")</f>
        <v/>
      </c>
      <c r="P43" s="37"/>
    </row>
    <row r="44" spans="2:16" s="25" customFormat="1" ht="15" customHeight="1">
      <c r="B44" s="44" t="s">
        <v>361</v>
      </c>
      <c r="C44" s="81" t="s">
        <v>24</v>
      </c>
      <c r="D44" s="82"/>
      <c r="E44" s="82"/>
      <c r="F44" s="82">
        <v>30</v>
      </c>
      <c r="G44" s="82"/>
      <c r="H44" s="82"/>
      <c r="I44" s="82"/>
      <c r="J44" s="82">
        <v>24.3</v>
      </c>
      <c r="K44" s="82">
        <v>0</v>
      </c>
      <c r="L44" s="82"/>
      <c r="M44" s="83">
        <f>IF(SUM(D44:L44)=0,"",IF(SUM(D44:L44)&gt;100,100,SUM(D44:L44)))</f>
        <v>54.3</v>
      </c>
      <c r="N44" s="26" t="str">
        <f>IF(AND(M44&lt;&gt;"",OR(M44&lt;M42,M44&lt;M43)),"*","")</f>
        <v>*</v>
      </c>
      <c r="O44" s="51" t="str">
        <f>IF(AND(M43&lt;&gt;"",M44&lt;&gt;"",OR(D43&lt;&gt;D44,E43&lt;&gt;E44,F43&lt;&gt;F44,G43&lt;&gt;G44,H43&lt;&gt;H44,I43&lt;&gt;I44,J43&lt;&gt;J44,K43&lt;&gt;K44,L43&lt;&gt;L44)),"R","")</f>
        <v>R</v>
      </c>
      <c r="P44" s="39" t="str">
        <f>IF(SUM(D44:L44)=0,"",IF(SUM(D44:L44)&gt;100,"^",IF(SUM(D44:L44)&lt;30,"Ödeme Yok!","")))</f>
        <v/>
      </c>
    </row>
    <row r="45" spans="2:16" ht="3" customHeight="1">
      <c r="B45" s="27"/>
      <c r="C45" s="33"/>
      <c r="D45" s="33"/>
      <c r="E45" s="33"/>
      <c r="F45" s="33"/>
      <c r="G45" s="33"/>
      <c r="H45" s="33"/>
      <c r="I45" s="33"/>
      <c r="J45" s="33"/>
      <c r="K45" s="33"/>
      <c r="L45" s="33"/>
      <c r="M45" s="33"/>
      <c r="N45" s="36"/>
      <c r="O45"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B14 B18 B22 B26 B30 B34 B38 B42">
      <formula1>unvansec!$A$2:$A$9</formula1>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sheetPr>
    <tabColor rgb="FFFFC000"/>
  </sheetPr>
  <dimension ref="B1:Q17"/>
  <sheetViews>
    <sheetView showGridLines="0" showRuler="0" zoomScaleNormal="100" workbookViewId="0">
      <pane ySplit="8" topLeftCell="A9" activePane="bottomLeft" state="frozen"/>
      <selection pane="bottomLeft" activeCell="I21" sqref="I21"/>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Anasayfa!B29&amp;"- "&amp;Anasayfa!C29</f>
        <v>2.2- Görele Uygulamalı Bilimler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44</v>
      </c>
      <c r="C10" s="31" t="s">
        <v>28</v>
      </c>
      <c r="D10" s="40"/>
      <c r="E10" s="40"/>
      <c r="F10" s="40">
        <v>24.6</v>
      </c>
      <c r="G10" s="40"/>
      <c r="H10" s="40"/>
      <c r="I10" s="40"/>
      <c r="J10" s="40">
        <v>18.3</v>
      </c>
      <c r="K10" s="40"/>
      <c r="L10" s="40"/>
      <c r="M10" s="32">
        <f t="shared" ref="M10:M11" si="0">IF(SUM(D10:L10)=0,"",IF(SUM(D10:L10)&gt;100,100,SUM(D10:L10)))</f>
        <v>42.900000000000006</v>
      </c>
      <c r="N10" s="52"/>
      <c r="O10" s="50" t="str">
        <f>IF(SUM(D10:L10)&gt;100,"^","")</f>
        <v/>
      </c>
      <c r="P10" s="38"/>
    </row>
    <row r="11" spans="2:17" s="25" customFormat="1" ht="15" customHeight="1">
      <c r="B11" s="41" t="s">
        <v>154</v>
      </c>
      <c r="C11" s="31" t="s">
        <v>47</v>
      </c>
      <c r="D11" s="40"/>
      <c r="E11" s="40"/>
      <c r="F11" s="40">
        <v>24.6</v>
      </c>
      <c r="G11" s="40"/>
      <c r="H11" s="40"/>
      <c r="I11" s="40"/>
      <c r="J11" s="40">
        <v>18.3</v>
      </c>
      <c r="K11" s="40"/>
      <c r="L11" s="40"/>
      <c r="M11" s="32">
        <f t="shared" si="0"/>
        <v>42.900000000000006</v>
      </c>
      <c r="N11" s="49"/>
      <c r="O11" s="51" t="str">
        <f>IF(AND(M10&lt;&gt;"",M11&lt;&gt;"",OR(D10&lt;&gt;D11,E10&lt;&gt;E11,F10&lt;&gt;F11,G10&lt;&gt;G11,H10&lt;&gt;H11,I10&lt;&gt;I11,J10&lt;&gt;J11,K10&lt;&gt;K11,L10&lt;&gt;L11)),"R","")</f>
        <v/>
      </c>
      <c r="P11" s="37"/>
    </row>
    <row r="12" spans="2:17" s="25" customFormat="1" ht="15" customHeight="1">
      <c r="B12" s="44" t="s">
        <v>155</v>
      </c>
      <c r="C12" s="81" t="s">
        <v>24</v>
      </c>
      <c r="D12" s="82"/>
      <c r="E12" s="82"/>
      <c r="F12" s="82">
        <v>24.6</v>
      </c>
      <c r="G12" s="82"/>
      <c r="H12" s="82"/>
      <c r="I12" s="82"/>
      <c r="J12" s="82">
        <v>18.3</v>
      </c>
      <c r="K12" s="82"/>
      <c r="L12" s="82"/>
      <c r="M12" s="83">
        <f>IF(SUM(D12:L12)=0,"",IF(SUM(D12:L12)&gt;100,100,SUM(D12:L12)))</f>
        <v>42.900000000000006</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126</v>
      </c>
      <c r="C14" s="31" t="s">
        <v>28</v>
      </c>
      <c r="D14" s="40"/>
      <c r="E14" s="40"/>
      <c r="F14" s="40">
        <v>30</v>
      </c>
      <c r="G14" s="40"/>
      <c r="H14" s="40"/>
      <c r="I14" s="40"/>
      <c r="J14" s="40">
        <v>1.8</v>
      </c>
      <c r="K14" s="40"/>
      <c r="L14" s="40"/>
      <c r="M14" s="32">
        <f t="shared" ref="M14:M15" si="1">IF(SUM(D14:L14)=0,"",IF(SUM(D14:L14)&gt;100,100,SUM(D14:L14)))</f>
        <v>31.8</v>
      </c>
      <c r="N14" s="52"/>
      <c r="O14" s="50" t="str">
        <f>IF(SUM(D14:L14)&gt;100,"^","")</f>
        <v/>
      </c>
      <c r="P14" s="38"/>
    </row>
    <row r="15" spans="2:17" s="25" customFormat="1" ht="15" customHeight="1">
      <c r="B15" s="41" t="s">
        <v>156</v>
      </c>
      <c r="C15" s="31" t="s">
        <v>47</v>
      </c>
      <c r="D15" s="40"/>
      <c r="E15" s="40"/>
      <c r="F15" s="40">
        <v>30</v>
      </c>
      <c r="G15" s="40"/>
      <c r="H15" s="40"/>
      <c r="I15" s="40"/>
      <c r="J15" s="40">
        <v>1.8</v>
      </c>
      <c r="K15" s="40"/>
      <c r="L15" s="40"/>
      <c r="M15" s="32">
        <f t="shared" si="1"/>
        <v>31.8</v>
      </c>
      <c r="N15" s="49"/>
      <c r="O15" s="51" t="str">
        <f>IF(AND(M14&lt;&gt;"",M15&lt;&gt;"",OR(D14&lt;&gt;D15,E14&lt;&gt;E15,F14&lt;&gt;F15,G14&lt;&gt;G15,H14&lt;&gt;H15,I14&lt;&gt;I15,J14&lt;&gt;J15,K14&lt;&gt;K15,L14&lt;&gt;L15)),"R","")</f>
        <v/>
      </c>
      <c r="P15" s="37"/>
    </row>
    <row r="16" spans="2:17" s="25" customFormat="1" ht="15" customHeight="1">
      <c r="B16" s="44" t="s">
        <v>155</v>
      </c>
      <c r="C16" s="81" t="s">
        <v>24</v>
      </c>
      <c r="D16" s="82"/>
      <c r="E16" s="82"/>
      <c r="F16" s="82">
        <v>30</v>
      </c>
      <c r="G16" s="82"/>
      <c r="H16" s="82"/>
      <c r="I16" s="82"/>
      <c r="J16" s="82">
        <v>1.8</v>
      </c>
      <c r="K16" s="82"/>
      <c r="L16" s="82"/>
      <c r="M16" s="83">
        <f>IF(SUM(D16:L16)=0,"",IF(SUM(D16:L16)&gt;100,100,SUM(D16:L16)))</f>
        <v>31.8</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5" ht="3" customHeight="1">
      <c r="B17" s="27"/>
      <c r="C17" s="33"/>
      <c r="D17" s="33"/>
      <c r="E17" s="33"/>
      <c r="F17" s="33"/>
      <c r="G17" s="33"/>
      <c r="H17" s="33"/>
      <c r="I17" s="33"/>
      <c r="J17" s="33"/>
      <c r="K17" s="33"/>
      <c r="L17" s="33"/>
      <c r="M17" s="33"/>
      <c r="N17" s="36"/>
      <c r="O17"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4:J16 F14:F16 I10:J12">
      <formula1>0</formula1>
      <formula2>30</formula2>
    </dataValidation>
    <dataValidation type="decimal" allowBlank="1" showInputMessage="1" showErrorMessage="1" errorTitle="UYARI" error="Bu alan için 0-15 arası bir puan girebilirsiniz ve ondalık kısmı virgül ile ayrılmalıdır !" sqref="G10:H12 E14:E16 G14:H16 E10:E12">
      <formula1>0</formula1>
      <formula2>15</formula2>
    </dataValidation>
    <dataValidation type="decimal" allowBlank="1" showInputMessage="1" showErrorMessage="1" errorTitle="UYARI" error="Bu alan için 0-20 arası bir puan girebilirsiniz ve ondalık kısmı virgül ile ayrılmalıdır !" sqref="K10:L12 D14:D16 K14:L16 D10:D12">
      <formula1>0</formula1>
      <formula2>20</formula2>
    </dataValidation>
    <dataValidation type="list" allowBlank="1" showInputMessage="1" showErrorMessage="1" error="Lütfen kutudan bir unvan seçimi yapınız..." sqref="B10 B14">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sheetPr>
    <tabColor rgb="FFFFC000"/>
  </sheetPr>
  <dimension ref="B1:Q21"/>
  <sheetViews>
    <sheetView showGridLines="0" showRuler="0" zoomScaleNormal="100" workbookViewId="0">
      <pane ySplit="8" topLeftCell="A9" activePane="bottomLeft" state="frozen"/>
      <selection pane="bottomLeft"/>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Anasayfa!B30&amp;"- "&amp;Anasayfa!C30</f>
        <v>2.3- Sivil Havacılık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106</v>
      </c>
      <c r="C10" s="31" t="s">
        <v>28</v>
      </c>
      <c r="D10" s="40"/>
      <c r="E10" s="40"/>
      <c r="F10" s="40"/>
      <c r="G10" s="40"/>
      <c r="H10" s="40"/>
      <c r="I10" s="40"/>
      <c r="J10" s="40">
        <v>30</v>
      </c>
      <c r="K10" s="40"/>
      <c r="L10" s="40"/>
      <c r="M10" s="32">
        <f t="shared" ref="M10:M11" si="0">IF(SUM(D10:L10)=0,"",IF(SUM(D10:L10)&gt;100,100,SUM(D10:L10)))</f>
        <v>30</v>
      </c>
      <c r="N10" s="52"/>
      <c r="O10" s="50" t="str">
        <f>IF(SUM(D10:L10)&gt;100,"^","")</f>
        <v/>
      </c>
      <c r="P10" s="38"/>
    </row>
    <row r="11" spans="2:17" s="25" customFormat="1" ht="15" customHeight="1">
      <c r="B11" s="41" t="s">
        <v>209</v>
      </c>
      <c r="C11" s="31" t="s">
        <v>47</v>
      </c>
      <c r="D11" s="40"/>
      <c r="E11" s="40"/>
      <c r="F11" s="40"/>
      <c r="G11" s="40"/>
      <c r="H11" s="40"/>
      <c r="I11" s="40"/>
      <c r="J11" s="40">
        <v>30</v>
      </c>
      <c r="K11" s="40"/>
      <c r="L11" s="40"/>
      <c r="M11" s="32">
        <f t="shared" si="0"/>
        <v>30</v>
      </c>
      <c r="N11" s="49"/>
      <c r="O11" s="51" t="str">
        <f>IF(AND(M10&lt;&gt;"",M11&lt;&gt;"",OR(D10&lt;&gt;D11,E10&lt;&gt;E11,F10&lt;&gt;F11,G10&lt;&gt;G11,H10&lt;&gt;H11,I10&lt;&gt;I11,J10&lt;&gt;J11,K10&lt;&gt;K11,L10&lt;&gt;L11)),"R","")</f>
        <v/>
      </c>
      <c r="P11" s="37"/>
    </row>
    <row r="12" spans="2:17" s="25" customFormat="1" ht="15" customHeight="1">
      <c r="B12" s="44" t="s">
        <v>208</v>
      </c>
      <c r="C12" s="81" t="s">
        <v>24</v>
      </c>
      <c r="D12" s="82"/>
      <c r="E12" s="82"/>
      <c r="F12" s="82"/>
      <c r="G12" s="82"/>
      <c r="H12" s="82"/>
      <c r="I12" s="82"/>
      <c r="J12" s="82">
        <v>30</v>
      </c>
      <c r="K12" s="82"/>
      <c r="L12" s="82"/>
      <c r="M12" s="83">
        <f>IF(SUM(D12:L12)=0,"",IF(SUM(D12:L12)&gt;100,100,SUM(D12:L12)))</f>
        <v>30</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44</v>
      </c>
      <c r="C14" s="31" t="s">
        <v>28</v>
      </c>
      <c r="D14" s="40"/>
      <c r="E14" s="40"/>
      <c r="F14" s="40">
        <v>30</v>
      </c>
      <c r="G14" s="40"/>
      <c r="H14" s="40"/>
      <c r="I14" s="40"/>
      <c r="J14" s="40">
        <v>6</v>
      </c>
      <c r="K14" s="40"/>
      <c r="L14" s="40"/>
      <c r="M14" s="32">
        <f t="shared" ref="M14:M15" si="1">IF(SUM(D14:L14)=0,"",IF(SUM(D14:L14)&gt;100,100,SUM(D14:L14)))</f>
        <v>36</v>
      </c>
      <c r="N14" s="52"/>
      <c r="O14" s="50" t="str">
        <f>IF(SUM(D14:L14)&gt;100,"^","")</f>
        <v/>
      </c>
      <c r="P14" s="38"/>
    </row>
    <row r="15" spans="2:17" s="25" customFormat="1" ht="15" customHeight="1">
      <c r="B15" s="41" t="s">
        <v>210</v>
      </c>
      <c r="C15" s="31" t="s">
        <v>47</v>
      </c>
      <c r="D15" s="40"/>
      <c r="E15" s="40"/>
      <c r="F15" s="40">
        <v>30</v>
      </c>
      <c r="G15" s="40"/>
      <c r="H15" s="40"/>
      <c r="I15" s="40"/>
      <c r="J15" s="40">
        <v>6</v>
      </c>
      <c r="K15" s="40"/>
      <c r="L15" s="40"/>
      <c r="M15" s="32">
        <f t="shared" si="1"/>
        <v>36</v>
      </c>
      <c r="N15" s="49"/>
      <c r="O15" s="51" t="str">
        <f>IF(AND(M14&lt;&gt;"",M15&lt;&gt;"",OR(D14&lt;&gt;D15,E14&lt;&gt;E15,F14&lt;&gt;F15,G14&lt;&gt;G15,H14&lt;&gt;H15,I14&lt;&gt;I15,J14&lt;&gt;J15,K14&lt;&gt;K15,L14&lt;&gt;L15)),"R","")</f>
        <v/>
      </c>
      <c r="P15" s="37"/>
    </row>
    <row r="16" spans="2:17" s="25" customFormat="1" ht="15" customHeight="1">
      <c r="B16" s="44" t="s">
        <v>208</v>
      </c>
      <c r="C16" s="81" t="s">
        <v>24</v>
      </c>
      <c r="D16" s="82"/>
      <c r="E16" s="82"/>
      <c r="F16" s="82">
        <v>30</v>
      </c>
      <c r="G16" s="82"/>
      <c r="H16" s="82"/>
      <c r="I16" s="82"/>
      <c r="J16" s="82">
        <v>6</v>
      </c>
      <c r="K16" s="82"/>
      <c r="L16" s="82"/>
      <c r="M16" s="83">
        <f>IF(SUM(D16:L16)=0,"",IF(SUM(D16:L16)&gt;100,100,SUM(D16:L16)))</f>
        <v>36</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44</v>
      </c>
      <c r="C18" s="31" t="s">
        <v>28</v>
      </c>
      <c r="D18" s="40"/>
      <c r="E18" s="40"/>
      <c r="F18" s="40">
        <v>30</v>
      </c>
      <c r="G18" s="40"/>
      <c r="H18" s="40"/>
      <c r="I18" s="40"/>
      <c r="J18" s="40"/>
      <c r="K18" s="40"/>
      <c r="L18" s="40"/>
      <c r="M18" s="32">
        <f t="shared" ref="M18:M19" si="2">IF(SUM(D18:L18)=0,"",IF(SUM(D18:L18)&gt;100,100,SUM(D18:L18)))</f>
        <v>30</v>
      </c>
      <c r="N18" s="52"/>
      <c r="O18" s="50" t="str">
        <f>IF(SUM(D18:L18)&gt;100,"^","")</f>
        <v/>
      </c>
      <c r="P18" s="38"/>
    </row>
    <row r="19" spans="2:16" s="25" customFormat="1" ht="15" customHeight="1">
      <c r="B19" s="41" t="s">
        <v>211</v>
      </c>
      <c r="C19" s="31" t="s">
        <v>47</v>
      </c>
      <c r="D19" s="40"/>
      <c r="E19" s="40"/>
      <c r="F19" s="40">
        <v>30</v>
      </c>
      <c r="G19" s="40"/>
      <c r="H19" s="40"/>
      <c r="I19" s="40"/>
      <c r="J19" s="40"/>
      <c r="K19" s="40"/>
      <c r="L19" s="40"/>
      <c r="M19" s="32">
        <f t="shared" si="2"/>
        <v>30</v>
      </c>
      <c r="N19" s="49"/>
      <c r="O19" s="51" t="str">
        <f>IF(AND(M18&lt;&gt;"",M19&lt;&gt;"",OR(D18&lt;&gt;D19,E18&lt;&gt;E19,F18&lt;&gt;F19,G18&lt;&gt;G19,H18&lt;&gt;H19,I18&lt;&gt;I19,J18&lt;&gt;J19,K18&lt;&gt;K19,L18&lt;&gt;L19)),"R","")</f>
        <v/>
      </c>
      <c r="P19" s="37"/>
    </row>
    <row r="20" spans="2:16" s="25" customFormat="1" ht="15" customHeight="1">
      <c r="B20" s="44" t="s">
        <v>208</v>
      </c>
      <c r="C20" s="81" t="s">
        <v>24</v>
      </c>
      <c r="D20" s="82"/>
      <c r="E20" s="82"/>
      <c r="F20" s="82">
        <v>30</v>
      </c>
      <c r="G20" s="82"/>
      <c r="H20" s="82"/>
      <c r="I20" s="82"/>
      <c r="J20" s="82"/>
      <c r="K20" s="82"/>
      <c r="L20" s="82"/>
      <c r="M20" s="83">
        <f>IF(SUM(D20:L20)=0,"",IF(SUM(D20:L20)&gt;100,100,SUM(D20:L20)))</f>
        <v>30</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B14 B18">
      <formula1>unvansec!$A$2:$A$9</formula1>
    </dataValidation>
    <dataValidation type="decimal" allowBlank="1" showInputMessage="1" showErrorMessage="1" errorTitle="UYARI" error="Bu alan için 0-20 arası bir puan girebilirsiniz ve ondalık kısmı virgül ile ayrılmalıdır !" sqref="K10:L12 D10:D12 K14:L16 D14:D16 K18:L20 D18:D20">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G18:H20 E18:E20">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18:F20 I18:J20">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sheetPr>
    <tabColor rgb="FFFFC000"/>
  </sheetPr>
  <dimension ref="B1:Q21"/>
  <sheetViews>
    <sheetView showGridLines="0" showRuler="0" zoomScaleNormal="100" workbookViewId="0">
      <pane ySplit="8" topLeftCell="A9" activePane="bottomLeft" state="frozen"/>
      <selection pane="bottomLeft"/>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Anasayfa!B31&amp;"- "&amp;Anasayfa!C31</f>
        <v>2.4- Şebinkarahisar Uygulamalı Bilimler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44</v>
      </c>
      <c r="C10" s="31" t="s">
        <v>28</v>
      </c>
      <c r="D10" s="40"/>
      <c r="E10" s="40"/>
      <c r="F10" s="40">
        <v>23.58</v>
      </c>
      <c r="G10" s="40"/>
      <c r="H10" s="40"/>
      <c r="I10" s="40"/>
      <c r="J10" s="40">
        <v>30</v>
      </c>
      <c r="K10" s="40"/>
      <c r="L10" s="40"/>
      <c r="M10" s="32">
        <f t="shared" ref="M10:M11" si="0">IF(SUM(D10:L10)=0,"",IF(SUM(D10:L10)&gt;100,100,SUM(D10:L10)))</f>
        <v>53.58</v>
      </c>
      <c r="N10" s="52"/>
      <c r="O10" s="50" t="str">
        <f>IF(SUM(D10:L10)&gt;100,"^","")</f>
        <v/>
      </c>
      <c r="P10" s="38"/>
    </row>
    <row r="11" spans="2:17" s="25" customFormat="1" ht="15" customHeight="1">
      <c r="B11" s="41" t="s">
        <v>212</v>
      </c>
      <c r="C11" s="31" t="s">
        <v>47</v>
      </c>
      <c r="D11" s="40"/>
      <c r="E11" s="40"/>
      <c r="F11" s="40">
        <v>23.58</v>
      </c>
      <c r="G11" s="40"/>
      <c r="H11" s="40"/>
      <c r="I11" s="40"/>
      <c r="J11" s="40">
        <v>30</v>
      </c>
      <c r="K11" s="40"/>
      <c r="L11" s="40"/>
      <c r="M11" s="32">
        <f t="shared" si="0"/>
        <v>53.58</v>
      </c>
      <c r="N11" s="49"/>
      <c r="O11" s="51" t="str">
        <f>IF(AND(M10&lt;&gt;"",M11&lt;&gt;"",OR(D10&lt;&gt;D11,E10&lt;&gt;E11,F10&lt;&gt;F11,G10&lt;&gt;G11,H10&lt;&gt;H11,I10&lt;&gt;I11,J10&lt;&gt;J11,K10&lt;&gt;K11,L10&lt;&gt;L11)),"R","")</f>
        <v/>
      </c>
      <c r="P11" s="37"/>
    </row>
    <row r="12" spans="2:17" s="25" customFormat="1" ht="15" customHeight="1">
      <c r="B12" s="44" t="s">
        <v>215</v>
      </c>
      <c r="C12" s="81" t="s">
        <v>24</v>
      </c>
      <c r="D12" s="82"/>
      <c r="E12" s="82"/>
      <c r="F12" s="82">
        <v>23.58</v>
      </c>
      <c r="G12" s="82"/>
      <c r="H12" s="82"/>
      <c r="I12" s="82"/>
      <c r="J12" s="82">
        <v>30</v>
      </c>
      <c r="K12" s="82"/>
      <c r="L12" s="82"/>
      <c r="M12" s="83">
        <f>IF(SUM(D12:L12)=0,"",IF(SUM(D12:L12)&gt;100,100,SUM(D12:L12)))</f>
        <v>53.58</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107</v>
      </c>
      <c r="C14" s="31" t="s">
        <v>28</v>
      </c>
      <c r="D14" s="40"/>
      <c r="E14" s="40"/>
      <c r="F14" s="40">
        <v>28.44</v>
      </c>
      <c r="G14" s="40"/>
      <c r="H14" s="40"/>
      <c r="I14" s="40"/>
      <c r="J14" s="40">
        <v>30</v>
      </c>
      <c r="K14" s="40">
        <v>5.4</v>
      </c>
      <c r="L14" s="40"/>
      <c r="M14" s="32">
        <f t="shared" ref="M14:M15" si="1">IF(SUM(D14:L14)=0,"",IF(SUM(D14:L14)&gt;100,100,SUM(D14:L14)))</f>
        <v>63.839999999999996</v>
      </c>
      <c r="N14" s="52"/>
      <c r="O14" s="50" t="str">
        <f>IF(SUM(D14:L14)&gt;100,"^","")</f>
        <v/>
      </c>
      <c r="P14" s="38"/>
    </row>
    <row r="15" spans="2:17" s="25" customFormat="1" ht="15" customHeight="1">
      <c r="B15" s="90" t="s">
        <v>213</v>
      </c>
      <c r="C15" s="31" t="s">
        <v>47</v>
      </c>
      <c r="D15" s="40"/>
      <c r="E15" s="40"/>
      <c r="F15" s="40">
        <v>28.44</v>
      </c>
      <c r="G15" s="40"/>
      <c r="H15" s="40"/>
      <c r="I15" s="40"/>
      <c r="J15" s="40">
        <v>30</v>
      </c>
      <c r="K15" s="40">
        <v>5.4</v>
      </c>
      <c r="L15" s="40"/>
      <c r="M15" s="32">
        <f t="shared" si="1"/>
        <v>63.839999999999996</v>
      </c>
      <c r="N15" s="49"/>
      <c r="O15" s="51" t="str">
        <f>IF(AND(M14&lt;&gt;"",M15&lt;&gt;"",OR(D14&lt;&gt;D15,E14&lt;&gt;E15,F14&lt;&gt;F15,G14&lt;&gt;G15,H14&lt;&gt;H15,I14&lt;&gt;I15,J14&lt;&gt;J15,K14&lt;&gt;K15,L14&lt;&gt;L15)),"R","")</f>
        <v/>
      </c>
      <c r="P15" s="37"/>
    </row>
    <row r="16" spans="2:17" s="25" customFormat="1" ht="15" customHeight="1">
      <c r="B16" s="44" t="s">
        <v>215</v>
      </c>
      <c r="C16" s="81" t="s">
        <v>24</v>
      </c>
      <c r="D16" s="82"/>
      <c r="E16" s="82"/>
      <c r="F16" s="82">
        <v>28.44</v>
      </c>
      <c r="G16" s="82"/>
      <c r="H16" s="82"/>
      <c r="I16" s="82"/>
      <c r="J16" s="82">
        <v>30</v>
      </c>
      <c r="K16" s="82">
        <v>5.4</v>
      </c>
      <c r="L16" s="82"/>
      <c r="M16" s="83">
        <f>IF(SUM(D16:L16)=0,"",IF(SUM(D16:L16)&gt;100,100,SUM(D16:L16)))</f>
        <v>63.839999999999996</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126</v>
      </c>
      <c r="C18" s="31" t="s">
        <v>28</v>
      </c>
      <c r="D18" s="40"/>
      <c r="E18" s="40"/>
      <c r="F18" s="40">
        <v>30</v>
      </c>
      <c r="G18" s="40"/>
      <c r="H18" s="40"/>
      <c r="I18" s="40"/>
      <c r="J18" s="40">
        <v>30</v>
      </c>
      <c r="K18" s="40">
        <v>5.4</v>
      </c>
      <c r="L18" s="40"/>
      <c r="M18" s="32">
        <f t="shared" ref="M18:M19" si="2">IF(SUM(D18:L18)=0,"",IF(SUM(D18:L18)&gt;100,100,SUM(D18:L18)))</f>
        <v>65.400000000000006</v>
      </c>
      <c r="N18" s="52"/>
      <c r="O18" s="50" t="str">
        <f>IF(SUM(D18:L18)&gt;100,"^","")</f>
        <v/>
      </c>
      <c r="P18" s="38"/>
    </row>
    <row r="19" spans="2:16" s="25" customFormat="1" ht="15" customHeight="1">
      <c r="B19" s="41" t="s">
        <v>214</v>
      </c>
      <c r="C19" s="31" t="s">
        <v>47</v>
      </c>
      <c r="D19" s="40"/>
      <c r="E19" s="40"/>
      <c r="F19" s="40">
        <v>30</v>
      </c>
      <c r="G19" s="40"/>
      <c r="H19" s="40"/>
      <c r="I19" s="40"/>
      <c r="J19" s="40">
        <v>30</v>
      </c>
      <c r="K19" s="40">
        <v>5.4</v>
      </c>
      <c r="L19" s="40"/>
      <c r="M19" s="32">
        <f t="shared" si="2"/>
        <v>65.400000000000006</v>
      </c>
      <c r="N19" s="49"/>
      <c r="O19" s="51" t="str">
        <f>IF(AND(M18&lt;&gt;"",M19&lt;&gt;"",OR(D18&lt;&gt;D19,E18&lt;&gt;E19,F18&lt;&gt;F19,G18&lt;&gt;G19,H18&lt;&gt;H19,I18&lt;&gt;I19,J18&lt;&gt;J19,K18&lt;&gt;K19,L18&lt;&gt;L19)),"R","")</f>
        <v/>
      </c>
      <c r="P19" s="37"/>
    </row>
    <row r="20" spans="2:16" s="25" customFormat="1" ht="15" customHeight="1">
      <c r="B20" s="44" t="s">
        <v>215</v>
      </c>
      <c r="C20" s="81" t="s">
        <v>24</v>
      </c>
      <c r="D20" s="82"/>
      <c r="E20" s="82"/>
      <c r="F20" s="82">
        <v>30</v>
      </c>
      <c r="G20" s="82"/>
      <c r="H20" s="82"/>
      <c r="I20" s="82"/>
      <c r="J20" s="82">
        <v>30</v>
      </c>
      <c r="K20" s="82">
        <v>5.4</v>
      </c>
      <c r="L20" s="82"/>
      <c r="M20" s="83">
        <f>IF(SUM(D20:L20)=0,"",IF(SUM(D20:L20)&gt;100,100,SUM(D20:L20)))</f>
        <v>65.400000000000006</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0:J12 F14:F16 I14:J16 F18:F20 I18:J20">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formula1>0</formula1>
      <formula2>20</formula2>
    </dataValidation>
    <dataValidation type="list" allowBlank="1" showInputMessage="1" showErrorMessage="1" error="Lütfen kutudan bir unvan seçimi yapınız..." sqref="B10 B14 B18">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sheetPr>
    <tabColor rgb="FFFFC000"/>
  </sheetPr>
  <dimension ref="B1:Q21"/>
  <sheetViews>
    <sheetView showGridLines="0" showRuler="0" zoomScaleNormal="100" workbookViewId="0">
      <pane ySplit="8" topLeftCell="A9" activePane="bottomLeft" state="frozen"/>
      <selection pane="bottomLeft"/>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Anasayfa!B35&amp;"- "&amp;Anasayfa!C35</f>
        <v>3.1- Alucra Turan Bulutçu Meslek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44</v>
      </c>
      <c r="C10" s="31" t="s">
        <v>28</v>
      </c>
      <c r="D10" s="40"/>
      <c r="E10" s="40"/>
      <c r="F10" s="40">
        <v>4.5</v>
      </c>
      <c r="G10" s="40"/>
      <c r="H10" s="40"/>
      <c r="I10" s="40"/>
      <c r="J10" s="40">
        <v>26.4</v>
      </c>
      <c r="K10" s="40"/>
      <c r="L10" s="40"/>
      <c r="M10" s="32">
        <f t="shared" ref="M10:M11" si="0">IF(SUM(D10:L10)=0,"",IF(SUM(D10:L10)&gt;100,100,SUM(D10:L10)))</f>
        <v>30.9</v>
      </c>
      <c r="N10" s="52"/>
      <c r="O10" s="50" t="str">
        <f>IF(SUM(D10:L10)&gt;100,"^","")</f>
        <v/>
      </c>
      <c r="P10" s="38"/>
    </row>
    <row r="11" spans="2:17" s="25" customFormat="1" ht="15" customHeight="1">
      <c r="B11" s="41" t="s">
        <v>334</v>
      </c>
      <c r="C11" s="31" t="s">
        <v>47</v>
      </c>
      <c r="D11" s="40"/>
      <c r="E11" s="40"/>
      <c r="F11" s="40">
        <v>4.5</v>
      </c>
      <c r="G11" s="40"/>
      <c r="H11" s="40"/>
      <c r="I11" s="40"/>
      <c r="J11" s="40">
        <v>26.4</v>
      </c>
      <c r="K11" s="40"/>
      <c r="L11" s="40"/>
      <c r="M11" s="32">
        <f t="shared" si="0"/>
        <v>30.9</v>
      </c>
      <c r="N11" s="49"/>
      <c r="O11" s="51" t="str">
        <f>IF(AND(M10&lt;&gt;"",M11&lt;&gt;"",OR(D10&lt;&gt;D11,E10&lt;&gt;E11,F10&lt;&gt;F11,G10&lt;&gt;G11,H10&lt;&gt;H11,I10&lt;&gt;I11,J10&lt;&gt;J11,K10&lt;&gt;K11,L10&lt;&gt;L11)),"R","")</f>
        <v/>
      </c>
      <c r="P11" s="37"/>
    </row>
    <row r="12" spans="2:17" s="25" customFormat="1" ht="15" customHeight="1">
      <c r="B12" s="44" t="s">
        <v>335</v>
      </c>
      <c r="C12" s="81" t="s">
        <v>24</v>
      </c>
      <c r="D12" s="82"/>
      <c r="E12" s="82"/>
      <c r="F12" s="82">
        <v>4.5</v>
      </c>
      <c r="G12" s="82"/>
      <c r="H12" s="82"/>
      <c r="I12" s="82"/>
      <c r="J12" s="82">
        <v>24.1</v>
      </c>
      <c r="K12" s="82"/>
      <c r="L12" s="82"/>
      <c r="M12" s="83">
        <f>IF(SUM(D12:L12)=0,"",IF(SUM(D12:L12)&gt;100,100,SUM(D12:L12)))</f>
        <v>28.6</v>
      </c>
      <c r="N12" s="26" t="str">
        <f>IF(AND(M12&lt;&gt;"",OR(M12&lt;M10,M12&lt;M11)),"*","")</f>
        <v>*</v>
      </c>
      <c r="O12" s="51" t="str">
        <f>IF(AND(M11&lt;&gt;"",M12&lt;&gt;"",OR(D11&lt;&gt;D12,E11&lt;&gt;E12,F11&lt;&gt;F12,G11&lt;&gt;G12,H11&lt;&gt;H12,I11&lt;&gt;I12,J11&lt;&gt;J12,K11&lt;&gt;K12,L11&lt;&gt;L12)),"R","")</f>
        <v>R</v>
      </c>
      <c r="P12" s="39" t="str">
        <f>IF(SUM(D12:L12)=0,"",IF(SUM(D12:L12)&gt;100,"^",IF(SUM(D12:L12)&lt;30,"Ödeme Yok!","")))</f>
        <v>Ödeme Yok!</v>
      </c>
    </row>
    <row r="13" spans="2:17" ht="3" customHeight="1">
      <c r="B13" s="27"/>
      <c r="C13" s="33"/>
      <c r="D13" s="33"/>
      <c r="E13" s="33"/>
      <c r="F13" s="33"/>
      <c r="G13" s="33"/>
      <c r="H13" s="33"/>
      <c r="I13" s="33"/>
      <c r="J13" s="33"/>
      <c r="K13" s="33"/>
      <c r="L13" s="33"/>
      <c r="M13" s="33"/>
      <c r="N13" s="36"/>
      <c r="O13" s="36"/>
    </row>
    <row r="14" spans="2:17" s="25" customFormat="1" ht="15" customHeight="1">
      <c r="B14" s="53" t="s">
        <v>126</v>
      </c>
      <c r="C14" s="31" t="s">
        <v>28</v>
      </c>
      <c r="D14" s="40"/>
      <c r="E14" s="40"/>
      <c r="F14" s="40">
        <v>30</v>
      </c>
      <c r="G14" s="40"/>
      <c r="H14" s="40"/>
      <c r="I14" s="40"/>
      <c r="J14" s="40"/>
      <c r="K14" s="40"/>
      <c r="L14" s="40"/>
      <c r="M14" s="32">
        <f t="shared" ref="M14:M15" si="1">IF(SUM(D14:L14)=0,"",IF(SUM(D14:L14)&gt;100,100,SUM(D14:L14)))</f>
        <v>30</v>
      </c>
      <c r="N14" s="52"/>
      <c r="O14" s="50" t="str">
        <f>IF(SUM(D14:L14)&gt;100,"^","")</f>
        <v/>
      </c>
      <c r="P14" s="38"/>
    </row>
    <row r="15" spans="2:17" s="25" customFormat="1" ht="15" customHeight="1">
      <c r="B15" s="41" t="s">
        <v>336</v>
      </c>
      <c r="C15" s="31" t="s">
        <v>47</v>
      </c>
      <c r="D15" s="40"/>
      <c r="E15" s="40"/>
      <c r="F15" s="40">
        <v>30</v>
      </c>
      <c r="G15" s="40"/>
      <c r="H15" s="40"/>
      <c r="I15" s="40"/>
      <c r="J15" s="40"/>
      <c r="K15" s="40"/>
      <c r="L15" s="40"/>
      <c r="M15" s="32">
        <f t="shared" si="1"/>
        <v>30</v>
      </c>
      <c r="N15" s="49"/>
      <c r="O15" s="51" t="str">
        <f>IF(AND(M14&lt;&gt;"",M15&lt;&gt;"",OR(D14&lt;&gt;D15,E14&lt;&gt;E15,F14&lt;&gt;F15,G14&lt;&gt;G15,H14&lt;&gt;H15,I14&lt;&gt;I15,J14&lt;&gt;J15,K14&lt;&gt;K15,L14&lt;&gt;L15)),"R","")</f>
        <v/>
      </c>
      <c r="P15" s="37"/>
    </row>
    <row r="16" spans="2:17" s="25" customFormat="1" ht="15" customHeight="1">
      <c r="B16" s="44" t="s">
        <v>337</v>
      </c>
      <c r="C16" s="81" t="s">
        <v>24</v>
      </c>
      <c r="D16" s="82"/>
      <c r="E16" s="82"/>
      <c r="F16" s="82">
        <v>30</v>
      </c>
      <c r="G16" s="82"/>
      <c r="H16" s="82"/>
      <c r="I16" s="82"/>
      <c r="J16" s="82"/>
      <c r="K16" s="82"/>
      <c r="L16" s="82"/>
      <c r="M16" s="83">
        <f>IF(SUM(D16:L16)=0,"",IF(SUM(D16:L16)&gt;100,100,SUM(D16:L16)))</f>
        <v>30</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44</v>
      </c>
      <c r="C18" s="31" t="s">
        <v>28</v>
      </c>
      <c r="D18" s="40"/>
      <c r="E18" s="40"/>
      <c r="F18" s="40">
        <v>28.5</v>
      </c>
      <c r="G18" s="40"/>
      <c r="H18" s="40"/>
      <c r="I18" s="40"/>
      <c r="J18" s="40">
        <v>11.1</v>
      </c>
      <c r="K18" s="40">
        <v>6</v>
      </c>
      <c r="L18" s="40"/>
      <c r="M18" s="32">
        <f t="shared" ref="M18:M19" si="2">IF(SUM(D18:L18)=0,"",IF(SUM(D18:L18)&gt;100,100,SUM(D18:L18)))</f>
        <v>45.6</v>
      </c>
      <c r="N18" s="52"/>
      <c r="O18" s="50" t="str">
        <f>IF(SUM(D18:L18)&gt;100,"^","")</f>
        <v/>
      </c>
      <c r="P18" s="38"/>
    </row>
    <row r="19" spans="2:16" s="25" customFormat="1" ht="15" customHeight="1">
      <c r="B19" s="41" t="s">
        <v>339</v>
      </c>
      <c r="C19" s="31" t="s">
        <v>47</v>
      </c>
      <c r="D19" s="40"/>
      <c r="E19" s="40"/>
      <c r="F19" s="40">
        <v>28.5</v>
      </c>
      <c r="G19" s="40"/>
      <c r="H19" s="40"/>
      <c r="I19" s="40"/>
      <c r="J19" s="40">
        <v>11.1</v>
      </c>
      <c r="K19" s="40">
        <v>6</v>
      </c>
      <c r="L19" s="40"/>
      <c r="M19" s="32">
        <f t="shared" si="2"/>
        <v>45.6</v>
      </c>
      <c r="N19" s="49"/>
      <c r="O19" s="51" t="str">
        <f>IF(AND(M18&lt;&gt;"",M19&lt;&gt;"",OR(D18&lt;&gt;D19,E18&lt;&gt;E19,F18&lt;&gt;F19,G18&lt;&gt;G19,H18&lt;&gt;H19,I18&lt;&gt;I19,J18&lt;&gt;J19,K18&lt;&gt;K19,L18&lt;&gt;L19)),"R","")</f>
        <v/>
      </c>
      <c r="P19" s="37"/>
    </row>
    <row r="20" spans="2:16" s="25" customFormat="1" ht="15" customHeight="1">
      <c r="B20" s="44" t="s">
        <v>338</v>
      </c>
      <c r="C20" s="81" t="s">
        <v>24</v>
      </c>
      <c r="D20" s="82"/>
      <c r="E20" s="82"/>
      <c r="F20" s="82">
        <v>28.5</v>
      </c>
      <c r="G20" s="82"/>
      <c r="H20" s="82"/>
      <c r="I20" s="82"/>
      <c r="J20" s="82">
        <v>11.1</v>
      </c>
      <c r="K20" s="82">
        <v>3</v>
      </c>
      <c r="L20" s="82"/>
      <c r="M20" s="83">
        <f>IF(SUM(D20:L20)=0,"",IF(SUM(D20:L20)&gt;100,100,SUM(D20:L20)))</f>
        <v>42.6</v>
      </c>
      <c r="N20" s="26" t="str">
        <f>IF(AND(M20&lt;&gt;"",OR(M20&lt;M18,M20&lt;M19)),"*","")</f>
        <v>*</v>
      </c>
      <c r="O20" s="51" t="str">
        <f>IF(AND(M19&lt;&gt;"",M20&lt;&gt;"",OR(D19&lt;&gt;D20,E19&lt;&gt;E20,F19&lt;&gt;F20,G19&lt;&gt;G20,H19&lt;&gt;H20,I19&lt;&gt;I20,J19&lt;&gt;J20,K19&lt;&gt;K20,L19&lt;&gt;L20)),"R","")</f>
        <v>R</v>
      </c>
      <c r="P20" s="39" t="str">
        <f>IF(SUM(D20:L20)=0,"",IF(SUM(D20:L20)&gt;100,"^",IF(SUM(D20:L20)&lt;30,"Ödeme Yok!","")))</f>
        <v/>
      </c>
    </row>
    <row r="21" spans="2:16" ht="3" customHeight="1">
      <c r="B21" s="27"/>
      <c r="C21" s="33"/>
      <c r="D21" s="33"/>
      <c r="E21" s="33"/>
      <c r="F21" s="33"/>
      <c r="G21" s="33"/>
      <c r="H21" s="33"/>
      <c r="I21" s="33"/>
      <c r="J21" s="33"/>
      <c r="K21" s="33"/>
      <c r="L21" s="33"/>
      <c r="M21" s="33"/>
      <c r="N21" s="36"/>
      <c r="O21"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B18 B14">
      <formula1>unvansec!$A$2:$A$9</formula1>
    </dataValidation>
    <dataValidation type="decimal" allowBlank="1" showInputMessage="1" showErrorMessage="1" errorTitle="UYARI" error="Bu alan için 0-20 arası bir puan girebilirsiniz ve ondalık kısmı virgül ile ayrılmalıdır !" sqref="K10:L12 D18:D20 K18:L20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18:E20 G18:H20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18:J20 F18:F20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sheetPr>
    <tabColor rgb="FFFFC000"/>
  </sheetPr>
  <dimension ref="B1:Q21"/>
  <sheetViews>
    <sheetView showGridLines="0" showRuler="0" zoomScaleNormal="100" workbookViewId="0">
      <pane ySplit="8" topLeftCell="A9" activePane="bottomLeft" state="frozen"/>
      <selection pane="bottomLeft"/>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Anasayfa!B37&amp;"- "&amp;Anasayfa!C37</f>
        <v>3.3- Dereli Meslek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44</v>
      </c>
      <c r="C10" s="31" t="s">
        <v>28</v>
      </c>
      <c r="D10" s="40"/>
      <c r="E10" s="40"/>
      <c r="F10" s="40">
        <v>30</v>
      </c>
      <c r="G10" s="40"/>
      <c r="H10" s="40"/>
      <c r="I10" s="40"/>
      <c r="J10" s="40">
        <v>5.4</v>
      </c>
      <c r="K10" s="40"/>
      <c r="L10" s="40"/>
      <c r="M10" s="32">
        <f t="shared" ref="M10:M11" si="0">IF(SUM(D10:L10)=0,"",IF(SUM(D10:L10)&gt;100,100,SUM(D10:L10)))</f>
        <v>35.4</v>
      </c>
      <c r="N10" s="52"/>
      <c r="O10" s="50" t="str">
        <f>IF(SUM(D10:L10)&gt;100,"^","")</f>
        <v/>
      </c>
      <c r="P10" s="38"/>
    </row>
    <row r="11" spans="2:17" s="25" customFormat="1" ht="15" customHeight="1">
      <c r="B11" s="41" t="s">
        <v>323</v>
      </c>
      <c r="C11" s="31" t="s">
        <v>47</v>
      </c>
      <c r="D11" s="40"/>
      <c r="E11" s="40"/>
      <c r="F11" s="40">
        <v>30</v>
      </c>
      <c r="G11" s="40"/>
      <c r="H11" s="40"/>
      <c r="I11" s="40"/>
      <c r="J11" s="40">
        <v>5.4</v>
      </c>
      <c r="K11" s="40"/>
      <c r="L11" s="40"/>
      <c r="M11" s="32">
        <f t="shared" si="0"/>
        <v>35.4</v>
      </c>
      <c r="N11" s="49"/>
      <c r="O11" s="51" t="str">
        <f>IF(AND(M10&lt;&gt;"",M11&lt;&gt;"",OR(D10&lt;&gt;D11,E10&lt;&gt;E11,F10&lt;&gt;F11,G10&lt;&gt;G11,H10&lt;&gt;H11,I10&lt;&gt;I11,J10&lt;&gt;J11,K10&lt;&gt;K11,L10&lt;&gt;L11)),"R","")</f>
        <v/>
      </c>
      <c r="P11" s="37"/>
    </row>
    <row r="12" spans="2:17" s="25" customFormat="1" ht="15" customHeight="1">
      <c r="B12" s="44" t="s">
        <v>322</v>
      </c>
      <c r="C12" s="81" t="s">
        <v>24</v>
      </c>
      <c r="D12" s="82"/>
      <c r="E12" s="82"/>
      <c r="F12" s="82">
        <v>30</v>
      </c>
      <c r="G12" s="82"/>
      <c r="H12" s="82"/>
      <c r="I12" s="82"/>
      <c r="J12" s="82">
        <v>5.4</v>
      </c>
      <c r="K12" s="82"/>
      <c r="L12" s="82"/>
      <c r="M12" s="83">
        <f>IF(SUM(D12:L12)=0,"",IF(SUM(D12:L12)&gt;100,100,SUM(D12:L12)))</f>
        <v>35.4</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107</v>
      </c>
      <c r="C14" s="31" t="s">
        <v>28</v>
      </c>
      <c r="D14" s="40"/>
      <c r="E14" s="40"/>
      <c r="F14" s="40">
        <v>10.122999999999999</v>
      </c>
      <c r="G14" s="40"/>
      <c r="H14" s="40"/>
      <c r="I14" s="40"/>
      <c r="J14" s="40">
        <v>30</v>
      </c>
      <c r="K14" s="40"/>
      <c r="L14" s="40"/>
      <c r="M14" s="32">
        <f t="shared" ref="M14:M15" si="1">IF(SUM(D14:L14)=0,"",IF(SUM(D14:L14)&gt;100,100,SUM(D14:L14)))</f>
        <v>40.122999999999998</v>
      </c>
      <c r="N14" s="52"/>
      <c r="O14" s="50" t="str">
        <f>IF(SUM(D14:L14)&gt;100,"^","")</f>
        <v/>
      </c>
      <c r="P14" s="38"/>
    </row>
    <row r="15" spans="2:17" s="25" customFormat="1" ht="15" customHeight="1">
      <c r="B15" s="41" t="s">
        <v>324</v>
      </c>
      <c r="C15" s="31" t="s">
        <v>47</v>
      </c>
      <c r="D15" s="40"/>
      <c r="E15" s="40"/>
      <c r="F15" s="40">
        <v>10.122999999999999</v>
      </c>
      <c r="G15" s="40"/>
      <c r="H15" s="40"/>
      <c r="I15" s="40"/>
      <c r="J15" s="40">
        <v>30</v>
      </c>
      <c r="K15" s="40"/>
      <c r="L15" s="40"/>
      <c r="M15" s="32">
        <f t="shared" si="1"/>
        <v>40.122999999999998</v>
      </c>
      <c r="N15" s="49"/>
      <c r="O15" s="51" t="str">
        <f>IF(AND(M14&lt;&gt;"",M15&lt;&gt;"",OR(D14&lt;&gt;D15,E14&lt;&gt;E15,F14&lt;&gt;F15,G14&lt;&gt;G15,H14&lt;&gt;H15,I14&lt;&gt;I15,J14&lt;&gt;J15,K14&lt;&gt;K15,L14&lt;&gt;L15)),"R","")</f>
        <v/>
      </c>
      <c r="P15" s="37"/>
    </row>
    <row r="16" spans="2:17" s="25" customFormat="1" ht="15" customHeight="1">
      <c r="B16" s="44" t="s">
        <v>188</v>
      </c>
      <c r="C16" s="81" t="s">
        <v>24</v>
      </c>
      <c r="D16" s="82"/>
      <c r="E16" s="82"/>
      <c r="F16" s="82">
        <v>10.122999999999999</v>
      </c>
      <c r="G16" s="82"/>
      <c r="H16" s="82"/>
      <c r="I16" s="82"/>
      <c r="J16" s="82">
        <v>30</v>
      </c>
      <c r="K16" s="82"/>
      <c r="L16" s="82"/>
      <c r="M16" s="83">
        <f>IF(SUM(D16:L16)=0,"",IF(SUM(D16:L16)&gt;100,100,SUM(D16:L16)))</f>
        <v>40.122999999999998</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44</v>
      </c>
      <c r="C18" s="31" t="s">
        <v>28</v>
      </c>
      <c r="D18" s="40"/>
      <c r="E18" s="40"/>
      <c r="F18" s="40">
        <v>30</v>
      </c>
      <c r="G18" s="40"/>
      <c r="H18" s="40"/>
      <c r="I18" s="40"/>
      <c r="J18" s="40">
        <v>10.199999999999999</v>
      </c>
      <c r="K18" s="40">
        <v>6</v>
      </c>
      <c r="L18" s="40"/>
      <c r="M18" s="32">
        <f t="shared" ref="M18:M19" si="2">IF(SUM(D18:L18)=0,"",IF(SUM(D18:L18)&gt;100,100,SUM(D18:L18)))</f>
        <v>46.2</v>
      </c>
      <c r="N18" s="52"/>
      <c r="O18" s="50" t="str">
        <f>IF(SUM(D18:L18)&gt;100,"^","")</f>
        <v/>
      </c>
      <c r="P18" s="38"/>
    </row>
    <row r="19" spans="2:16" s="25" customFormat="1" ht="15" customHeight="1">
      <c r="B19" s="41" t="s">
        <v>326</v>
      </c>
      <c r="C19" s="31" t="s">
        <v>47</v>
      </c>
      <c r="D19" s="40"/>
      <c r="E19" s="40"/>
      <c r="F19" s="40">
        <v>30</v>
      </c>
      <c r="G19" s="40"/>
      <c r="H19" s="40"/>
      <c r="I19" s="40"/>
      <c r="J19" s="40">
        <v>10.199999999999999</v>
      </c>
      <c r="K19" s="40">
        <v>6</v>
      </c>
      <c r="L19" s="40"/>
      <c r="M19" s="32">
        <f t="shared" si="2"/>
        <v>46.2</v>
      </c>
      <c r="N19" s="49"/>
      <c r="O19" s="51" t="str">
        <f>IF(AND(M18&lt;&gt;"",M19&lt;&gt;"",OR(D18&lt;&gt;D19,E18&lt;&gt;E19,F18&lt;&gt;F19,G18&lt;&gt;G19,H18&lt;&gt;H19,I18&lt;&gt;I19,J18&lt;&gt;J19,K18&lt;&gt;K19,L18&lt;&gt;L19)),"R","")</f>
        <v/>
      </c>
      <c r="P19" s="37"/>
    </row>
    <row r="20" spans="2:16" s="25" customFormat="1" ht="15" customHeight="1">
      <c r="B20" s="44" t="s">
        <v>325</v>
      </c>
      <c r="C20" s="81" t="s">
        <v>24</v>
      </c>
      <c r="D20" s="82"/>
      <c r="E20" s="82"/>
      <c r="F20" s="82">
        <v>30</v>
      </c>
      <c r="G20" s="82"/>
      <c r="H20" s="82"/>
      <c r="I20" s="82"/>
      <c r="J20" s="82">
        <v>10.199999999999999</v>
      </c>
      <c r="K20" s="82">
        <v>0</v>
      </c>
      <c r="L20" s="82"/>
      <c r="M20" s="83">
        <f>IF(SUM(D20:L20)=0,"",IF(SUM(D20:L20)&gt;100,100,SUM(D20:L20)))</f>
        <v>40.200000000000003</v>
      </c>
      <c r="N20" s="26" t="str">
        <f>IF(AND(M20&lt;&gt;"",OR(M20&lt;M18,M20&lt;M19)),"*","")</f>
        <v>*</v>
      </c>
      <c r="O20" s="51" t="str">
        <f>IF(AND(M19&lt;&gt;"",M20&lt;&gt;"",OR(D19&lt;&gt;D20,E19&lt;&gt;E20,F19&lt;&gt;F20,G19&lt;&gt;G20,H19&lt;&gt;H20,I19&lt;&gt;I20,J19&lt;&gt;J20,K19&lt;&gt;K20,L19&lt;&gt;L20)),"R","")</f>
        <v>R</v>
      </c>
      <c r="P20" s="39" t="str">
        <f>IF(SUM(D20:L20)=0,"",IF(SUM(D20:L20)&gt;100,"^",IF(SUM(D20:L20)&lt;30,"Ödeme Yok!","")))</f>
        <v/>
      </c>
    </row>
    <row r="21" spans="2:16" ht="3" customHeight="1">
      <c r="B21" s="27"/>
      <c r="C21" s="33"/>
      <c r="D21" s="33"/>
      <c r="E21" s="33"/>
      <c r="F21" s="33"/>
      <c r="G21" s="33"/>
      <c r="H21" s="33"/>
      <c r="I21" s="33"/>
      <c r="J21" s="33"/>
      <c r="K21" s="33"/>
      <c r="L21" s="33"/>
      <c r="M21" s="33"/>
      <c r="N21" s="36"/>
      <c r="O21"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B14 B18">
      <formula1>unvansec!$A$2:$A$9</formula1>
    </dataValidation>
    <dataValidation type="decimal" allowBlank="1" showInputMessage="1" showErrorMessage="1" errorTitle="UYARI" error="Bu alan için 0-20 arası bir puan girebilirsiniz ve ondalık kısmı virgül ile ayrılmalıdır !" sqref="K10:L12 D10:D12 K14:L16 D14:D16 K18:L20 D18:D20">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G18:H20 E18:E20">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18:F20 I18:J20">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sheetPr>
    <tabColor rgb="FFFFC000"/>
  </sheetPr>
  <dimension ref="B1:Q17"/>
  <sheetViews>
    <sheetView showGridLines="0" showRuler="0" zoomScaleNormal="100" workbookViewId="0">
      <pane ySplit="8" topLeftCell="A9" activePane="bottomLeft" state="frozen"/>
      <selection pane="bottomLeft"/>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Anasayfa!B15&amp;"- "&amp;Anasayfa!C15</f>
        <v>1.2- Diş Hekimliği Fakültesi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106</v>
      </c>
      <c r="C10" s="31" t="s">
        <v>28</v>
      </c>
      <c r="D10" s="40"/>
      <c r="E10" s="40"/>
      <c r="F10" s="40"/>
      <c r="G10" s="40"/>
      <c r="H10" s="40"/>
      <c r="I10" s="40"/>
      <c r="J10" s="40">
        <v>30</v>
      </c>
      <c r="K10" s="40"/>
      <c r="L10" s="40"/>
      <c r="M10" s="32">
        <f t="shared" ref="M10:M11" si="0">IF(SUM(D10:L10)=0,"",IF(SUM(D10:L10)&gt;100,100,SUM(D10:L10)))</f>
        <v>30</v>
      </c>
      <c r="N10" s="52"/>
      <c r="O10" s="50" t="str">
        <f>IF(SUM(D10:L10)&gt;100,"^","")</f>
        <v/>
      </c>
      <c r="P10" s="38"/>
    </row>
    <row r="11" spans="2:17" s="25" customFormat="1" ht="15" customHeight="1">
      <c r="B11" s="41" t="s">
        <v>327</v>
      </c>
      <c r="C11" s="31" t="s">
        <v>47</v>
      </c>
      <c r="D11" s="40"/>
      <c r="E11" s="40"/>
      <c r="F11" s="40"/>
      <c r="G11" s="40"/>
      <c r="H11" s="40"/>
      <c r="I11" s="40"/>
      <c r="J11" s="40">
        <v>30</v>
      </c>
      <c r="K11" s="40"/>
      <c r="L11" s="40"/>
      <c r="M11" s="32">
        <f t="shared" si="0"/>
        <v>30</v>
      </c>
      <c r="N11" s="49"/>
      <c r="O11" s="51" t="str">
        <f>IF(AND(M10&lt;&gt;"",M11&lt;&gt;"",OR(D10&lt;&gt;D11,E10&lt;&gt;E11,F10&lt;&gt;F11,G10&lt;&gt;G11,H10&lt;&gt;H11,I10&lt;&gt;I11,J10&lt;&gt;J11,K10&lt;&gt;K11,L10&lt;&gt;L11)),"R","")</f>
        <v/>
      </c>
      <c r="P11" s="37"/>
    </row>
    <row r="12" spans="2:17" s="25" customFormat="1" ht="15" customHeight="1">
      <c r="B12" s="44" t="s">
        <v>328</v>
      </c>
      <c r="C12" s="81" t="s">
        <v>24</v>
      </c>
      <c r="D12" s="82"/>
      <c r="E12" s="82"/>
      <c r="F12" s="82"/>
      <c r="G12" s="82"/>
      <c r="H12" s="82"/>
      <c r="I12" s="82"/>
      <c r="J12" s="82">
        <v>30</v>
      </c>
      <c r="K12" s="82"/>
      <c r="L12" s="82"/>
      <c r="M12" s="83">
        <f>IF(SUM(D12:L12)=0,"",IF(SUM(D12:L12)&gt;100,100,SUM(D12:L12)))</f>
        <v>30</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107</v>
      </c>
      <c r="C14" s="31" t="s">
        <v>28</v>
      </c>
      <c r="D14" s="40"/>
      <c r="E14" s="40"/>
      <c r="F14" s="40">
        <v>6.3</v>
      </c>
      <c r="G14" s="40"/>
      <c r="H14" s="40"/>
      <c r="I14" s="40"/>
      <c r="J14" s="40">
        <v>30</v>
      </c>
      <c r="K14" s="40"/>
      <c r="L14" s="40"/>
      <c r="M14" s="32">
        <f t="shared" ref="M14:M15" si="1">IF(SUM(D14:L14)=0,"",IF(SUM(D14:L14)&gt;100,100,SUM(D14:L14)))</f>
        <v>36.299999999999997</v>
      </c>
      <c r="N14" s="52"/>
      <c r="O14" s="50" t="str">
        <f>IF(SUM(D14:L14)&gt;100,"^","")</f>
        <v/>
      </c>
      <c r="P14" s="38"/>
    </row>
    <row r="15" spans="2:17" s="25" customFormat="1" ht="15" customHeight="1">
      <c r="B15" s="41" t="s">
        <v>329</v>
      </c>
      <c r="C15" s="31" t="s">
        <v>47</v>
      </c>
      <c r="D15" s="40"/>
      <c r="E15" s="40"/>
      <c r="F15" s="40">
        <v>6.3</v>
      </c>
      <c r="G15" s="40"/>
      <c r="H15" s="40"/>
      <c r="I15" s="40"/>
      <c r="J15" s="40">
        <v>30</v>
      </c>
      <c r="K15" s="40"/>
      <c r="L15" s="40"/>
      <c r="M15" s="32">
        <f t="shared" si="1"/>
        <v>36.299999999999997</v>
      </c>
      <c r="N15" s="49"/>
      <c r="O15" s="51" t="str">
        <f>IF(AND(M14&lt;&gt;"",M15&lt;&gt;"",OR(D14&lt;&gt;D15,E14&lt;&gt;E15,F14&lt;&gt;F15,G14&lt;&gt;G15,H14&lt;&gt;H15,I14&lt;&gt;I15,J14&lt;&gt;J15,K14&lt;&gt;K15,L14&lt;&gt;L15)),"R","")</f>
        <v/>
      </c>
      <c r="P15" s="37"/>
    </row>
    <row r="16" spans="2:17" s="25" customFormat="1" ht="15" customHeight="1">
      <c r="B16" s="44" t="s">
        <v>328</v>
      </c>
      <c r="C16" s="81" t="s">
        <v>24</v>
      </c>
      <c r="D16" s="82"/>
      <c r="E16" s="82"/>
      <c r="F16" s="82">
        <v>6.3</v>
      </c>
      <c r="G16" s="82"/>
      <c r="H16" s="82"/>
      <c r="I16" s="82"/>
      <c r="J16" s="82">
        <v>30</v>
      </c>
      <c r="K16" s="82"/>
      <c r="L16" s="82"/>
      <c r="M16" s="83">
        <f>IF(SUM(D16:L16)=0,"",IF(SUM(D16:L16)&gt;100,100,SUM(D16:L16)))</f>
        <v>36.299999999999997</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5" ht="3" customHeight="1">
      <c r="B17" s="27"/>
      <c r="C17" s="33"/>
      <c r="D17" s="33"/>
      <c r="E17" s="33"/>
      <c r="F17" s="33"/>
      <c r="G17" s="33"/>
      <c r="H17" s="33"/>
      <c r="I17" s="33"/>
      <c r="J17" s="33"/>
      <c r="K17" s="33"/>
      <c r="L17" s="33"/>
      <c r="M17" s="33"/>
      <c r="N17" s="36"/>
      <c r="O17"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B14">
      <formula1>unvansec!$A$2:$A$9</formula1>
    </dataValidation>
    <dataValidation type="decimal" allowBlank="1" showInputMessage="1" showErrorMessage="1" errorTitle="UYARI" error="Bu alan için 0-20 arası bir puan girebilirsiniz ve ondalık kısmı virgül ile ayrılmalıdır !" sqref="K10:L12 D10:D12 K14:L16 D14:D16">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sheetPr>
    <tabColor rgb="FFFFC000"/>
  </sheetPr>
  <dimension ref="B1:Q53"/>
  <sheetViews>
    <sheetView showGridLines="0" showRuler="0" zoomScaleNormal="100" workbookViewId="0">
      <pane ySplit="8" topLeftCell="A9" activePane="bottomLeft" state="frozen"/>
      <selection pane="bottomLeft" activeCell="B12" sqref="B12"/>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Anasayfa!B38&amp;"- "&amp;Anasayfa!C38</f>
        <v>3.4- Espiye Meslek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107</v>
      </c>
      <c r="C10" s="31" t="s">
        <v>28</v>
      </c>
      <c r="D10" s="40"/>
      <c r="E10" s="40"/>
      <c r="F10" s="40">
        <v>30</v>
      </c>
      <c r="G10" s="40"/>
      <c r="H10" s="40"/>
      <c r="I10" s="40"/>
      <c r="J10" s="40">
        <v>30</v>
      </c>
      <c r="K10" s="40"/>
      <c r="L10" s="40"/>
      <c r="M10" s="32">
        <f t="shared" ref="M10:M11" si="0">IF(SUM(D10:L10)=0,"",IF(SUM(D10:L10)&gt;100,100,SUM(D10:L10)))</f>
        <v>60</v>
      </c>
      <c r="N10" s="52"/>
      <c r="O10" s="50" t="str">
        <f>IF(SUM(D10:L10)&gt;100,"^","")</f>
        <v/>
      </c>
      <c r="P10" s="38"/>
    </row>
    <row r="11" spans="2:17" s="25" customFormat="1" ht="15" customHeight="1">
      <c r="B11" s="41" t="s">
        <v>181</v>
      </c>
      <c r="C11" s="31" t="s">
        <v>47</v>
      </c>
      <c r="D11" s="40"/>
      <c r="E11" s="40"/>
      <c r="F11" s="40">
        <v>30</v>
      </c>
      <c r="G11" s="40"/>
      <c r="H11" s="40"/>
      <c r="I11" s="40"/>
      <c r="J11" s="40">
        <v>30</v>
      </c>
      <c r="K11" s="40"/>
      <c r="L11" s="40"/>
      <c r="M11" s="32">
        <f t="shared" si="0"/>
        <v>60</v>
      </c>
      <c r="N11" s="49"/>
      <c r="O11" s="51" t="str">
        <f>IF(AND(M10&lt;&gt;"",M11&lt;&gt;"",OR(D10&lt;&gt;D11,E10&lt;&gt;E11,F10&lt;&gt;F11,G10&lt;&gt;G11,H10&lt;&gt;H11,I10&lt;&gt;I11,J10&lt;&gt;J11,K10&lt;&gt;K11,L10&lt;&gt;L11)),"R","")</f>
        <v/>
      </c>
      <c r="P11" s="37"/>
    </row>
    <row r="12" spans="2:17" s="25" customFormat="1" ht="15" customHeight="1">
      <c r="B12" s="44" t="s">
        <v>182</v>
      </c>
      <c r="C12" s="81" t="s">
        <v>24</v>
      </c>
      <c r="D12" s="82"/>
      <c r="E12" s="82"/>
      <c r="F12" s="82">
        <v>30</v>
      </c>
      <c r="G12" s="82"/>
      <c r="H12" s="82"/>
      <c r="I12" s="82"/>
      <c r="J12" s="82">
        <v>30</v>
      </c>
      <c r="K12" s="82"/>
      <c r="L12" s="82"/>
      <c r="M12" s="83">
        <f>IF(SUM(D12:L12)=0,"",IF(SUM(D12:L12)&gt;100,100,SUM(D12:L12)))</f>
        <v>60</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107</v>
      </c>
      <c r="C14" s="31" t="s">
        <v>28</v>
      </c>
      <c r="D14" s="40"/>
      <c r="E14" s="40"/>
      <c r="F14" s="40">
        <v>8.1</v>
      </c>
      <c r="G14" s="40"/>
      <c r="H14" s="40"/>
      <c r="I14" s="40"/>
      <c r="J14" s="40">
        <v>30</v>
      </c>
      <c r="K14" s="40"/>
      <c r="L14" s="40"/>
      <c r="M14" s="32">
        <f t="shared" ref="M14:M15" si="1">IF(SUM(D14:L14)=0,"",IF(SUM(D14:L14)&gt;100,100,SUM(D14:L14)))</f>
        <v>38.1</v>
      </c>
      <c r="N14" s="52"/>
      <c r="O14" s="50" t="str">
        <f>IF(SUM(D14:L14)&gt;100,"^","")</f>
        <v/>
      </c>
      <c r="P14" s="38"/>
    </row>
    <row r="15" spans="2:17" s="25" customFormat="1" ht="15" customHeight="1">
      <c r="B15" s="41" t="s">
        <v>183</v>
      </c>
      <c r="C15" s="31" t="s">
        <v>47</v>
      </c>
      <c r="D15" s="40"/>
      <c r="E15" s="40"/>
      <c r="F15" s="40">
        <v>8.1</v>
      </c>
      <c r="G15" s="40"/>
      <c r="H15" s="40"/>
      <c r="I15" s="40"/>
      <c r="J15" s="40">
        <v>30</v>
      </c>
      <c r="K15" s="40"/>
      <c r="L15" s="40"/>
      <c r="M15" s="32">
        <f t="shared" si="1"/>
        <v>38.1</v>
      </c>
      <c r="N15" s="49"/>
      <c r="O15" s="51" t="str">
        <f>IF(AND(M14&lt;&gt;"",M15&lt;&gt;"",OR(D14&lt;&gt;D15,E14&lt;&gt;E15,F14&lt;&gt;F15,G14&lt;&gt;G15,H14&lt;&gt;H15,I14&lt;&gt;I15,J14&lt;&gt;J15,K14&lt;&gt;K15,L14&lt;&gt;L15)),"R","")</f>
        <v/>
      </c>
      <c r="P15" s="37"/>
    </row>
    <row r="16" spans="2:17" s="25" customFormat="1" ht="15" customHeight="1">
      <c r="B16" s="44" t="s">
        <v>182</v>
      </c>
      <c r="C16" s="81" t="s">
        <v>24</v>
      </c>
      <c r="D16" s="82"/>
      <c r="E16" s="82"/>
      <c r="F16" s="82">
        <v>8.1</v>
      </c>
      <c r="G16" s="82"/>
      <c r="H16" s="82"/>
      <c r="I16" s="82"/>
      <c r="J16" s="82">
        <v>30</v>
      </c>
      <c r="K16" s="82"/>
      <c r="L16" s="82"/>
      <c r="M16" s="83">
        <f>IF(SUM(D16:L16)=0,"",IF(SUM(D16:L16)&gt;100,100,SUM(D16:L16)))</f>
        <v>38.1</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44</v>
      </c>
      <c r="C18" s="31" t="s">
        <v>28</v>
      </c>
      <c r="D18" s="40"/>
      <c r="E18" s="40"/>
      <c r="F18" s="40">
        <v>19.8</v>
      </c>
      <c r="G18" s="40"/>
      <c r="H18" s="40"/>
      <c r="I18" s="40"/>
      <c r="J18" s="40">
        <v>30</v>
      </c>
      <c r="K18" s="40"/>
      <c r="L18" s="40"/>
      <c r="M18" s="32">
        <f t="shared" ref="M18:M19" si="2">IF(SUM(D18:L18)=0,"",IF(SUM(D18:L18)&gt;100,100,SUM(D18:L18)))</f>
        <v>49.8</v>
      </c>
      <c r="N18" s="52"/>
      <c r="O18" s="50" t="str">
        <f>IF(SUM(D18:L18)&gt;100,"^","")</f>
        <v/>
      </c>
      <c r="P18" s="38"/>
    </row>
    <row r="19" spans="2:16" s="25" customFormat="1" ht="15" customHeight="1">
      <c r="B19" s="41" t="s">
        <v>184</v>
      </c>
      <c r="C19" s="31" t="s">
        <v>47</v>
      </c>
      <c r="D19" s="40"/>
      <c r="E19" s="40"/>
      <c r="F19" s="40">
        <v>19.8</v>
      </c>
      <c r="G19" s="40"/>
      <c r="H19" s="40"/>
      <c r="I19" s="40"/>
      <c r="J19" s="40">
        <v>30</v>
      </c>
      <c r="K19" s="40"/>
      <c r="L19" s="40"/>
      <c r="M19" s="32">
        <f t="shared" si="2"/>
        <v>49.8</v>
      </c>
      <c r="N19" s="49"/>
      <c r="O19" s="51" t="str">
        <f>IF(AND(M18&lt;&gt;"",M19&lt;&gt;"",OR(D18&lt;&gt;D19,E18&lt;&gt;E19,F18&lt;&gt;F19,G18&lt;&gt;G19,H18&lt;&gt;H19,I18&lt;&gt;I19,J18&lt;&gt;J19,K18&lt;&gt;K19,L18&lt;&gt;L19)),"R","")</f>
        <v/>
      </c>
      <c r="P19" s="37"/>
    </row>
    <row r="20" spans="2:16" s="25" customFormat="1" ht="15" customHeight="1">
      <c r="B20" s="44" t="s">
        <v>187</v>
      </c>
      <c r="C20" s="81" t="s">
        <v>24</v>
      </c>
      <c r="D20" s="82"/>
      <c r="E20" s="82"/>
      <c r="F20" s="82">
        <v>19.8</v>
      </c>
      <c r="G20" s="82"/>
      <c r="H20" s="82"/>
      <c r="I20" s="82"/>
      <c r="J20" s="82">
        <v>30</v>
      </c>
      <c r="K20" s="82"/>
      <c r="L20" s="82"/>
      <c r="M20" s="83">
        <f>IF(SUM(D20:L20)=0,"",IF(SUM(D20:L20)&gt;100,100,SUM(D20:L20)))</f>
        <v>49.8</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44</v>
      </c>
      <c r="C22" s="31" t="s">
        <v>28</v>
      </c>
      <c r="D22" s="40"/>
      <c r="E22" s="40"/>
      <c r="F22" s="40">
        <v>23.625</v>
      </c>
      <c r="G22" s="40"/>
      <c r="H22" s="40"/>
      <c r="I22" s="40"/>
      <c r="J22" s="40">
        <v>28.5</v>
      </c>
      <c r="K22" s="40">
        <v>2.4</v>
      </c>
      <c r="L22" s="40"/>
      <c r="M22" s="32">
        <f t="shared" ref="M22:M23" si="3">IF(SUM(D22:L22)=0,"",IF(SUM(D22:L22)&gt;100,100,SUM(D22:L22)))</f>
        <v>54.524999999999999</v>
      </c>
      <c r="N22" s="52"/>
      <c r="O22" s="50" t="str">
        <f>IF(SUM(D22:L22)&gt;100,"^","")</f>
        <v/>
      </c>
      <c r="P22" s="38"/>
    </row>
    <row r="23" spans="2:16" s="25" customFormat="1" ht="15" customHeight="1">
      <c r="B23" s="41" t="s">
        <v>185</v>
      </c>
      <c r="C23" s="31" t="s">
        <v>47</v>
      </c>
      <c r="D23" s="40"/>
      <c r="E23" s="40"/>
      <c r="F23" s="40">
        <v>23.625</v>
      </c>
      <c r="G23" s="40"/>
      <c r="H23" s="40"/>
      <c r="I23" s="40"/>
      <c r="J23" s="40">
        <v>28.5</v>
      </c>
      <c r="K23" s="40">
        <v>2.4</v>
      </c>
      <c r="L23" s="40"/>
      <c r="M23" s="32">
        <f t="shared" si="3"/>
        <v>54.524999999999999</v>
      </c>
      <c r="N23" s="49"/>
      <c r="O23" s="51" t="str">
        <f>IF(AND(M22&lt;&gt;"",M23&lt;&gt;"",OR(D22&lt;&gt;D23,E22&lt;&gt;E23,F22&lt;&gt;F23,G22&lt;&gt;G23,H22&lt;&gt;H23,I22&lt;&gt;I23,J22&lt;&gt;J23,K22&lt;&gt;K23,L22&lt;&gt;L23)),"R","")</f>
        <v/>
      </c>
      <c r="P23" s="37"/>
    </row>
    <row r="24" spans="2:16" s="25" customFormat="1" ht="15" customHeight="1">
      <c r="B24" s="44" t="s">
        <v>187</v>
      </c>
      <c r="C24" s="81" t="s">
        <v>24</v>
      </c>
      <c r="D24" s="82"/>
      <c r="E24" s="82"/>
      <c r="F24" s="82">
        <v>23.625</v>
      </c>
      <c r="G24" s="82"/>
      <c r="H24" s="82"/>
      <c r="I24" s="82"/>
      <c r="J24" s="82">
        <v>28.5</v>
      </c>
      <c r="K24" s="82">
        <v>0</v>
      </c>
      <c r="L24" s="82"/>
      <c r="M24" s="83">
        <f>IF(SUM(D24:L24)=0,"",IF(SUM(D24:L24)&gt;100,100,SUM(D24:L24)))</f>
        <v>52.125</v>
      </c>
      <c r="N24" s="26" t="str">
        <f>IF(AND(M24&lt;&gt;"",OR(M24&lt;M22,M24&lt;M23)),"*","")</f>
        <v>*</v>
      </c>
      <c r="O24" s="51" t="str">
        <f>IF(AND(M23&lt;&gt;"",M24&lt;&gt;"",OR(D23&lt;&gt;D24,E23&lt;&gt;E24,F23&lt;&gt;F24,G23&lt;&gt;G24,H23&lt;&gt;H24,I23&lt;&gt;I24,J23&lt;&gt;J24,K23&lt;&gt;K24,L23&lt;&gt;L24)),"R","")</f>
        <v>R</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22</v>
      </c>
      <c r="C26" s="31" t="s">
        <v>28</v>
      </c>
      <c r="D26" s="40"/>
      <c r="E26" s="40"/>
      <c r="F26" s="40">
        <v>30</v>
      </c>
      <c r="G26" s="40"/>
      <c r="H26" s="40"/>
      <c r="I26" s="40"/>
      <c r="J26" s="40"/>
      <c r="K26" s="40"/>
      <c r="L26" s="40"/>
      <c r="M26" s="32">
        <f t="shared" ref="M26:M27" si="4">IF(SUM(D26:L26)=0,"",IF(SUM(D26:L26)&gt;100,100,SUM(D26:L26)))</f>
        <v>30</v>
      </c>
      <c r="N26" s="52"/>
      <c r="O26" s="50" t="str">
        <f>IF(SUM(D26:L26)&gt;100,"^","")</f>
        <v/>
      </c>
      <c r="P26" s="38"/>
    </row>
    <row r="27" spans="2:16" s="25" customFormat="1" ht="15" customHeight="1">
      <c r="B27" s="90" t="s">
        <v>186</v>
      </c>
      <c r="C27" s="31" t="s">
        <v>47</v>
      </c>
      <c r="D27" s="40"/>
      <c r="E27" s="40"/>
      <c r="F27" s="40">
        <v>30</v>
      </c>
      <c r="G27" s="40"/>
      <c r="H27" s="40"/>
      <c r="I27" s="40"/>
      <c r="J27" s="40"/>
      <c r="K27" s="40"/>
      <c r="L27" s="40"/>
      <c r="M27" s="32">
        <f t="shared" si="4"/>
        <v>30</v>
      </c>
      <c r="N27" s="49"/>
      <c r="O27" s="51" t="str">
        <f>IF(AND(M26&lt;&gt;"",M27&lt;&gt;"",OR(D26&lt;&gt;D27,E26&lt;&gt;E27,F26&lt;&gt;F27,G26&lt;&gt;G27,H26&lt;&gt;H27,I26&lt;&gt;I27,J26&lt;&gt;J27,K26&lt;&gt;K27,L26&lt;&gt;L27)),"R","")</f>
        <v/>
      </c>
      <c r="P27" s="37"/>
    </row>
    <row r="28" spans="2:16" s="25" customFormat="1" ht="15" customHeight="1">
      <c r="B28" s="44" t="s">
        <v>187</v>
      </c>
      <c r="C28" s="81" t="s">
        <v>24</v>
      </c>
      <c r="D28" s="82"/>
      <c r="E28" s="82"/>
      <c r="F28" s="82">
        <v>30</v>
      </c>
      <c r="G28" s="82"/>
      <c r="H28" s="82"/>
      <c r="I28" s="82"/>
      <c r="J28" s="82"/>
      <c r="K28" s="82"/>
      <c r="L28" s="82"/>
      <c r="M28" s="83">
        <f>IF(SUM(D28:L28)=0,"",IF(SUM(D28:L28)&gt;100,100,SUM(D28:L28)))</f>
        <v>30</v>
      </c>
      <c r="N28" s="26" t="str">
        <f>IF(AND(M28&lt;&gt;"",OR(M28&lt;M26,M28&lt;M27)),"*","")</f>
        <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44</v>
      </c>
      <c r="C30" s="31" t="s">
        <v>28</v>
      </c>
      <c r="D30" s="40"/>
      <c r="E30" s="40"/>
      <c r="F30" s="40">
        <v>13.545</v>
      </c>
      <c r="G30" s="40"/>
      <c r="H30" s="40"/>
      <c r="I30" s="40"/>
      <c r="J30" s="40">
        <v>30</v>
      </c>
      <c r="K30" s="40"/>
      <c r="L30" s="40"/>
      <c r="M30" s="32">
        <f t="shared" ref="M30:M31" si="5">IF(SUM(D30:L30)=0,"",IF(SUM(D30:L30)&gt;100,100,SUM(D30:L30)))</f>
        <v>43.545000000000002</v>
      </c>
      <c r="N30" s="52"/>
      <c r="O30" s="50" t="str">
        <f>IF(SUM(D30:L30)&gt;100,"^","")</f>
        <v/>
      </c>
      <c r="P30" s="38"/>
    </row>
    <row r="31" spans="2:16" s="25" customFormat="1" ht="15" customHeight="1">
      <c r="B31" s="41" t="s">
        <v>189</v>
      </c>
      <c r="C31" s="31" t="s">
        <v>47</v>
      </c>
      <c r="D31" s="40"/>
      <c r="E31" s="40"/>
      <c r="F31" s="40">
        <v>13.545</v>
      </c>
      <c r="G31" s="40"/>
      <c r="H31" s="40"/>
      <c r="I31" s="40"/>
      <c r="J31" s="40">
        <v>29.1</v>
      </c>
      <c r="K31" s="40"/>
      <c r="L31" s="40"/>
      <c r="M31" s="32">
        <f t="shared" si="5"/>
        <v>42.645000000000003</v>
      </c>
      <c r="N31" s="49"/>
      <c r="O31" s="51" t="str">
        <f>IF(AND(M30&lt;&gt;"",M31&lt;&gt;"",OR(D30&lt;&gt;D31,E30&lt;&gt;E31,F30&lt;&gt;F31,G30&lt;&gt;G31,H30&lt;&gt;H31,I30&lt;&gt;I31,J30&lt;&gt;J31,K30&lt;&gt;K31,L30&lt;&gt;L31)),"R","")</f>
        <v>R</v>
      </c>
      <c r="P31" s="37"/>
    </row>
    <row r="32" spans="2:16" s="25" customFormat="1" ht="15" customHeight="1">
      <c r="B32" s="44" t="s">
        <v>188</v>
      </c>
      <c r="C32" s="81" t="s">
        <v>24</v>
      </c>
      <c r="D32" s="82"/>
      <c r="E32" s="82"/>
      <c r="F32" s="82">
        <v>13.545</v>
      </c>
      <c r="G32" s="82"/>
      <c r="H32" s="82"/>
      <c r="I32" s="82"/>
      <c r="J32" s="82">
        <v>29.1</v>
      </c>
      <c r="K32" s="82"/>
      <c r="L32" s="82"/>
      <c r="M32" s="83">
        <f>IF(SUM(D32:L32)=0,"",IF(SUM(D32:L32)&gt;100,100,SUM(D32:L32)))</f>
        <v>42.645000000000003</v>
      </c>
      <c r="N32" s="26" t="str">
        <f>IF(AND(M32&lt;&gt;"",OR(M32&lt;M30,M32&lt;M31)),"*","")</f>
        <v>*</v>
      </c>
      <c r="O32" s="51" t="str">
        <f>IF(AND(M31&lt;&gt;"",M32&lt;&gt;"",OR(D31&lt;&gt;D32,E31&lt;&gt;E32,F31&lt;&gt;F32,G31&lt;&gt;G32,H31&lt;&gt;H32,I31&lt;&gt;I32,J31&lt;&gt;J32,K31&lt;&gt;K32,L31&lt;&gt;L32)),"R","")</f>
        <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106</v>
      </c>
      <c r="C34" s="31" t="s">
        <v>28</v>
      </c>
      <c r="D34" s="40"/>
      <c r="E34" s="40"/>
      <c r="F34" s="40">
        <v>30</v>
      </c>
      <c r="G34" s="40"/>
      <c r="H34" s="40"/>
      <c r="I34" s="40"/>
      <c r="J34" s="40">
        <v>30</v>
      </c>
      <c r="K34" s="40"/>
      <c r="L34" s="40"/>
      <c r="M34" s="32">
        <f t="shared" ref="M34:M35" si="6">IF(SUM(D34:L34)=0,"",IF(SUM(D34:L34)&gt;100,100,SUM(D34:L34)))</f>
        <v>60</v>
      </c>
      <c r="N34" s="52"/>
      <c r="O34" s="50" t="str">
        <f>IF(SUM(D34:L34)&gt;100,"^","")</f>
        <v/>
      </c>
      <c r="P34" s="38"/>
    </row>
    <row r="35" spans="2:16" s="25" customFormat="1" ht="15" customHeight="1">
      <c r="B35" s="41" t="s">
        <v>190</v>
      </c>
      <c r="C35" s="31" t="s">
        <v>47</v>
      </c>
      <c r="D35" s="40"/>
      <c r="E35" s="40"/>
      <c r="F35" s="40">
        <v>30</v>
      </c>
      <c r="G35" s="40"/>
      <c r="H35" s="40"/>
      <c r="I35" s="40"/>
      <c r="J35" s="40">
        <v>30</v>
      </c>
      <c r="K35" s="40"/>
      <c r="L35" s="40"/>
      <c r="M35" s="32">
        <f t="shared" si="6"/>
        <v>60</v>
      </c>
      <c r="N35" s="49"/>
      <c r="O35" s="51" t="str">
        <f>IF(AND(M34&lt;&gt;"",M35&lt;&gt;"",OR(D34&lt;&gt;D35,E34&lt;&gt;E35,F34&lt;&gt;F35,G34&lt;&gt;G35,H34&lt;&gt;H35,I34&lt;&gt;I35,J34&lt;&gt;J35,K34&lt;&gt;K35,L34&lt;&gt;L35)),"R","")</f>
        <v/>
      </c>
      <c r="P35" s="37"/>
    </row>
    <row r="36" spans="2:16" s="25" customFormat="1" ht="15" customHeight="1">
      <c r="B36" s="44" t="s">
        <v>188</v>
      </c>
      <c r="C36" s="81" t="s">
        <v>24</v>
      </c>
      <c r="D36" s="82"/>
      <c r="E36" s="82"/>
      <c r="F36" s="82">
        <v>30</v>
      </c>
      <c r="G36" s="82"/>
      <c r="H36" s="82"/>
      <c r="I36" s="82"/>
      <c r="J36" s="82">
        <v>30</v>
      </c>
      <c r="K36" s="82"/>
      <c r="L36" s="82"/>
      <c r="M36" s="83">
        <f>IF(SUM(D36:L36)=0,"",IF(SUM(D36:L36)&gt;100,100,SUM(D36:L36)))</f>
        <v>60</v>
      </c>
      <c r="N36" s="26" t="str">
        <f>IF(AND(M36&lt;&gt;"",OR(M36&lt;M34,M36&lt;M35)),"*","")</f>
        <v/>
      </c>
      <c r="O36" s="51" t="str">
        <f>IF(AND(M35&lt;&gt;"",M36&lt;&gt;"",OR(D35&lt;&gt;D36,E35&lt;&gt;E36,F35&lt;&gt;F36,G35&lt;&gt;G36,H35&lt;&gt;H36,I35&lt;&gt;I36,J35&lt;&gt;J36,K35&lt;&gt;K36,L35&lt;&gt;L36)),"R","")</f>
        <v/>
      </c>
      <c r="P36" s="39" t="str">
        <f>IF(SUM(D36:L36)=0,"",IF(SUM(D36:L36)&gt;100,"^",IF(SUM(D36:L36)&lt;30,"Ödeme Yok!","")))</f>
        <v/>
      </c>
    </row>
    <row r="37" spans="2:16" ht="3" customHeight="1">
      <c r="B37" s="27"/>
      <c r="C37" s="33"/>
      <c r="D37" s="33"/>
      <c r="E37" s="33"/>
      <c r="F37" s="33"/>
      <c r="G37" s="33"/>
      <c r="H37" s="33"/>
      <c r="I37" s="33"/>
      <c r="J37" s="33"/>
      <c r="K37" s="33"/>
      <c r="L37" s="33"/>
      <c r="M37" s="33"/>
      <c r="N37" s="36"/>
      <c r="O37" s="36"/>
    </row>
    <row r="38" spans="2:16" s="25" customFormat="1" ht="15" customHeight="1">
      <c r="B38" s="53" t="s">
        <v>107</v>
      </c>
      <c r="C38" s="31" t="s">
        <v>28</v>
      </c>
      <c r="D38" s="40"/>
      <c r="E38" s="40"/>
      <c r="F38" s="40">
        <v>7.23</v>
      </c>
      <c r="G38" s="40"/>
      <c r="H38" s="40"/>
      <c r="I38" s="40"/>
      <c r="J38" s="40">
        <v>30</v>
      </c>
      <c r="K38" s="40"/>
      <c r="L38" s="40"/>
      <c r="M38" s="32">
        <f t="shared" ref="M38:M39" si="7">IF(SUM(D38:L38)=0,"",IF(SUM(D38:L38)&gt;100,100,SUM(D38:L38)))</f>
        <v>37.230000000000004</v>
      </c>
      <c r="N38" s="52"/>
      <c r="O38" s="50" t="str">
        <f>IF(SUM(D38:L38)&gt;100,"^","")</f>
        <v/>
      </c>
      <c r="P38" s="38"/>
    </row>
    <row r="39" spans="2:16" s="25" customFormat="1" ht="15" customHeight="1">
      <c r="B39" s="41" t="s">
        <v>191</v>
      </c>
      <c r="C39" s="31" t="s">
        <v>47</v>
      </c>
      <c r="D39" s="40"/>
      <c r="E39" s="40"/>
      <c r="F39" s="40">
        <v>7.23</v>
      </c>
      <c r="G39" s="40"/>
      <c r="H39" s="40"/>
      <c r="I39" s="40"/>
      <c r="J39" s="40">
        <v>30</v>
      </c>
      <c r="K39" s="40"/>
      <c r="L39" s="40"/>
      <c r="M39" s="32">
        <f t="shared" si="7"/>
        <v>37.230000000000004</v>
      </c>
      <c r="N39" s="49"/>
      <c r="O39" s="51" t="str">
        <f>IF(AND(M38&lt;&gt;"",M39&lt;&gt;"",OR(D38&lt;&gt;D39,E38&lt;&gt;E39,F38&lt;&gt;F39,G38&lt;&gt;G39,H38&lt;&gt;H39,I38&lt;&gt;I39,J38&lt;&gt;J39,K38&lt;&gt;K39,L38&lt;&gt;L39)),"R","")</f>
        <v/>
      </c>
      <c r="P39" s="37"/>
    </row>
    <row r="40" spans="2:16" s="25" customFormat="1" ht="15" customHeight="1">
      <c r="B40" s="44" t="s">
        <v>188</v>
      </c>
      <c r="C40" s="81" t="s">
        <v>24</v>
      </c>
      <c r="D40" s="82"/>
      <c r="E40" s="82"/>
      <c r="F40" s="82">
        <v>7.23</v>
      </c>
      <c r="G40" s="82"/>
      <c r="H40" s="82"/>
      <c r="I40" s="82"/>
      <c r="J40" s="82">
        <v>30</v>
      </c>
      <c r="K40" s="82"/>
      <c r="L40" s="82"/>
      <c r="M40" s="83">
        <f>IF(SUM(D40:L40)=0,"",IF(SUM(D40:L40)&gt;100,100,SUM(D40:L40)))</f>
        <v>37.230000000000004</v>
      </c>
      <c r="N40" s="26" t="str">
        <f>IF(AND(M40&lt;&gt;"",OR(M40&lt;M38,M40&lt;M39)),"*","")</f>
        <v/>
      </c>
      <c r="O40" s="51" t="str">
        <f>IF(AND(M39&lt;&gt;"",M40&lt;&gt;"",OR(D39&lt;&gt;D40,E39&lt;&gt;E40,F39&lt;&gt;F40,G39&lt;&gt;G40,H39&lt;&gt;H40,I39&lt;&gt;I40,J39&lt;&gt;J40,K39&lt;&gt;K40,L39&lt;&gt;L40)),"R","")</f>
        <v/>
      </c>
      <c r="P40" s="39" t="str">
        <f>IF(SUM(D40:L40)=0,"",IF(SUM(D40:L40)&gt;100,"^",IF(SUM(D40:L40)&lt;30,"Ödeme Yok!","")))</f>
        <v/>
      </c>
    </row>
    <row r="41" spans="2:16" ht="3" customHeight="1">
      <c r="B41" s="27"/>
      <c r="C41" s="33"/>
      <c r="D41" s="33"/>
      <c r="E41" s="33"/>
      <c r="F41" s="33"/>
      <c r="G41" s="33"/>
      <c r="H41" s="33"/>
      <c r="I41" s="33"/>
      <c r="J41" s="33"/>
      <c r="K41" s="33"/>
      <c r="L41" s="33"/>
      <c r="M41" s="33"/>
      <c r="N41" s="36"/>
      <c r="O41" s="36"/>
    </row>
    <row r="42" spans="2:16" s="25" customFormat="1" ht="15" customHeight="1">
      <c r="B42" s="53" t="s">
        <v>44</v>
      </c>
      <c r="C42" s="31" t="s">
        <v>28</v>
      </c>
      <c r="D42" s="40"/>
      <c r="E42" s="40"/>
      <c r="F42" s="40">
        <v>17.399999999999999</v>
      </c>
      <c r="G42" s="40"/>
      <c r="H42" s="40"/>
      <c r="I42" s="40"/>
      <c r="J42" s="40">
        <v>30</v>
      </c>
      <c r="K42" s="40"/>
      <c r="L42" s="40"/>
      <c r="M42" s="32">
        <f t="shared" ref="M42:M43" si="8">IF(SUM(D42:L42)=0,"",IF(SUM(D42:L42)&gt;100,100,SUM(D42:L42)))</f>
        <v>47.4</v>
      </c>
      <c r="N42" s="52"/>
      <c r="O42" s="50" t="str">
        <f>IF(SUM(D42:L42)&gt;100,"^","")</f>
        <v/>
      </c>
      <c r="P42" s="38"/>
    </row>
    <row r="43" spans="2:16" s="25" customFormat="1" ht="15" customHeight="1">
      <c r="B43" s="41" t="s">
        <v>192</v>
      </c>
      <c r="C43" s="31" t="s">
        <v>47</v>
      </c>
      <c r="D43" s="40"/>
      <c r="E43" s="40"/>
      <c r="F43" s="40">
        <v>17.399999999999999</v>
      </c>
      <c r="G43" s="40"/>
      <c r="H43" s="40"/>
      <c r="I43" s="40"/>
      <c r="J43" s="40">
        <v>30</v>
      </c>
      <c r="K43" s="40"/>
      <c r="L43" s="40"/>
      <c r="M43" s="32">
        <f t="shared" si="8"/>
        <v>47.4</v>
      </c>
      <c r="N43" s="49"/>
      <c r="O43" s="51" t="str">
        <f>IF(AND(M42&lt;&gt;"",M43&lt;&gt;"",OR(D42&lt;&gt;D43,E42&lt;&gt;E43,F42&lt;&gt;F43,G42&lt;&gt;G43,H42&lt;&gt;H43,I42&lt;&gt;I43,J42&lt;&gt;J43,K42&lt;&gt;K43,L42&lt;&gt;L43)),"R","")</f>
        <v/>
      </c>
      <c r="P43" s="37"/>
    </row>
    <row r="44" spans="2:16" s="25" customFormat="1" ht="15" customHeight="1">
      <c r="B44" s="44" t="s">
        <v>188</v>
      </c>
      <c r="C44" s="81" t="s">
        <v>24</v>
      </c>
      <c r="D44" s="82"/>
      <c r="E44" s="82"/>
      <c r="F44" s="82">
        <v>17.399999999999999</v>
      </c>
      <c r="G44" s="82"/>
      <c r="H44" s="82"/>
      <c r="I44" s="82"/>
      <c r="J44" s="82">
        <v>30</v>
      </c>
      <c r="K44" s="82"/>
      <c r="L44" s="82"/>
      <c r="M44" s="83">
        <f>IF(SUM(D44:L44)=0,"",IF(SUM(D44:L44)&gt;100,100,SUM(D44:L44)))</f>
        <v>47.4</v>
      </c>
      <c r="N44" s="26" t="str">
        <f>IF(AND(M44&lt;&gt;"",OR(M44&lt;M42,M44&lt;M43)),"*","")</f>
        <v/>
      </c>
      <c r="O44" s="51" t="str">
        <f>IF(AND(M43&lt;&gt;"",M44&lt;&gt;"",OR(D43&lt;&gt;D44,E43&lt;&gt;E44,F43&lt;&gt;F44,G43&lt;&gt;G44,H43&lt;&gt;H44,I43&lt;&gt;I44,J43&lt;&gt;J44,K43&lt;&gt;K44,L43&lt;&gt;L44)),"R","")</f>
        <v/>
      </c>
      <c r="P44" s="39" t="str">
        <f>IF(SUM(D44:L44)=0,"",IF(SUM(D44:L44)&gt;100,"^",IF(SUM(D44:L44)&lt;30,"Ödeme Yok!","")))</f>
        <v/>
      </c>
    </row>
    <row r="45" spans="2:16" ht="3" customHeight="1">
      <c r="B45" s="27"/>
      <c r="C45" s="33"/>
      <c r="D45" s="33"/>
      <c r="E45" s="33"/>
      <c r="F45" s="33"/>
      <c r="G45" s="33"/>
      <c r="H45" s="33"/>
      <c r="I45" s="33"/>
      <c r="J45" s="33"/>
      <c r="K45" s="33"/>
      <c r="L45" s="33"/>
      <c r="M45" s="33"/>
      <c r="N45" s="36"/>
      <c r="O45" s="36"/>
    </row>
    <row r="46" spans="2:16" ht="3" customHeight="1">
      <c r="B46" s="27"/>
      <c r="C46" s="33"/>
      <c r="D46" s="33"/>
      <c r="E46" s="33"/>
      <c r="F46" s="33"/>
      <c r="G46" s="33"/>
      <c r="H46" s="33"/>
      <c r="I46" s="33"/>
      <c r="J46" s="33"/>
      <c r="K46" s="33"/>
      <c r="L46" s="33"/>
      <c r="M46" s="33"/>
      <c r="N46" s="36"/>
      <c r="O46" s="36"/>
    </row>
    <row r="47" spans="2:16" s="25" customFormat="1" ht="15" customHeight="1">
      <c r="B47" s="53" t="s">
        <v>44</v>
      </c>
      <c r="C47" s="31" t="s">
        <v>28</v>
      </c>
      <c r="D47" s="40"/>
      <c r="E47" s="40"/>
      <c r="F47" s="40">
        <v>24.75</v>
      </c>
      <c r="G47" s="40"/>
      <c r="H47" s="40"/>
      <c r="I47" s="40"/>
      <c r="J47" s="40">
        <v>30</v>
      </c>
      <c r="K47" s="40"/>
      <c r="L47" s="40"/>
      <c r="M47" s="32">
        <f t="shared" ref="M47:M48" si="9">IF(SUM(D47:L47)=0,"",IF(SUM(D47:L47)&gt;100,100,SUM(D47:L47)))</f>
        <v>54.75</v>
      </c>
      <c r="N47" s="52"/>
      <c r="O47" s="50" t="str">
        <f>IF(SUM(D47:L47)&gt;100,"^","")</f>
        <v/>
      </c>
      <c r="P47" s="38"/>
    </row>
    <row r="48" spans="2:16" s="25" customFormat="1" ht="15" customHeight="1">
      <c r="B48" s="41" t="s">
        <v>193</v>
      </c>
      <c r="C48" s="31" t="s">
        <v>47</v>
      </c>
      <c r="D48" s="40"/>
      <c r="E48" s="40"/>
      <c r="F48" s="40">
        <v>24.75</v>
      </c>
      <c r="G48" s="40"/>
      <c r="H48" s="40"/>
      <c r="I48" s="40"/>
      <c r="J48" s="40">
        <v>30</v>
      </c>
      <c r="K48" s="40"/>
      <c r="L48" s="40"/>
      <c r="M48" s="32">
        <f t="shared" si="9"/>
        <v>54.75</v>
      </c>
      <c r="N48" s="49"/>
      <c r="O48" s="51" t="str">
        <f>IF(AND(M47&lt;&gt;"",M48&lt;&gt;"",OR(D47&lt;&gt;D48,E47&lt;&gt;E48,F47&lt;&gt;F48,G47&lt;&gt;G48,H47&lt;&gt;H48,I47&lt;&gt;I48,J47&lt;&gt;J48,K47&lt;&gt;K48,L47&lt;&gt;L48)),"R","")</f>
        <v/>
      </c>
      <c r="P48" s="37"/>
    </row>
    <row r="49" spans="2:16" s="25" customFormat="1" ht="15" customHeight="1">
      <c r="B49" s="44" t="s">
        <v>188</v>
      </c>
      <c r="C49" s="81" t="s">
        <v>24</v>
      </c>
      <c r="D49" s="82"/>
      <c r="E49" s="82"/>
      <c r="F49" s="82">
        <v>24.75</v>
      </c>
      <c r="G49" s="82"/>
      <c r="H49" s="82"/>
      <c r="I49" s="82"/>
      <c r="J49" s="82">
        <v>30</v>
      </c>
      <c r="K49" s="82"/>
      <c r="L49" s="82"/>
      <c r="M49" s="83">
        <f>IF(SUM(D49:L49)=0,"",IF(SUM(D49:L49)&gt;100,100,SUM(D49:L49)))</f>
        <v>54.75</v>
      </c>
      <c r="N49" s="26" t="str">
        <f>IF(AND(M49&lt;&gt;"",OR(M49&lt;M47,M49&lt;M48)),"*","")</f>
        <v/>
      </c>
      <c r="O49" s="51" t="str">
        <f>IF(AND(M48&lt;&gt;"",M49&lt;&gt;"",OR(D48&lt;&gt;D49,E48&lt;&gt;E49,F48&lt;&gt;F49,G48&lt;&gt;G49,H48&lt;&gt;H49,I48&lt;&gt;I49,J48&lt;&gt;J49,K48&lt;&gt;K49,L48&lt;&gt;L49)),"R","")</f>
        <v/>
      </c>
      <c r="P49" s="39" t="str">
        <f>IF(SUM(D49:L49)=0,"",IF(SUM(D49:L49)&gt;100,"^",IF(SUM(D49:L49)&lt;30,"Ödeme Yok!","")))</f>
        <v/>
      </c>
    </row>
    <row r="50" spans="2:16" ht="3" customHeight="1">
      <c r="B50" s="27"/>
      <c r="C50" s="33"/>
      <c r="D50" s="33"/>
      <c r="E50" s="33"/>
      <c r="F50" s="33"/>
      <c r="G50" s="33"/>
      <c r="H50" s="33"/>
      <c r="I50" s="33"/>
      <c r="J50" s="33"/>
      <c r="K50" s="33"/>
      <c r="L50" s="33"/>
      <c r="M50" s="33"/>
      <c r="N50" s="36"/>
      <c r="O50" s="36"/>
    </row>
    <row r="51" spans="2:16" s="25" customFormat="1" ht="15" customHeight="1">
      <c r="B51" s="53" t="s">
        <v>44</v>
      </c>
      <c r="C51" s="31" t="s">
        <v>28</v>
      </c>
      <c r="D51" s="40"/>
      <c r="E51" s="40"/>
      <c r="F51" s="40">
        <v>10.119999999999999</v>
      </c>
      <c r="G51" s="40"/>
      <c r="H51" s="40"/>
      <c r="I51" s="40"/>
      <c r="J51" s="40">
        <v>30</v>
      </c>
      <c r="K51" s="40"/>
      <c r="L51" s="40"/>
      <c r="M51" s="32">
        <f t="shared" ref="M51:M52" si="10">IF(SUM(D51:L51)=0,"",IF(SUM(D51:L51)&gt;100,100,SUM(D51:L51)))</f>
        <v>40.119999999999997</v>
      </c>
      <c r="N51" s="52"/>
      <c r="O51" s="50" t="str">
        <f>IF(SUM(D51:L51)&gt;100,"^","")</f>
        <v/>
      </c>
      <c r="P51" s="38"/>
    </row>
    <row r="52" spans="2:16" s="25" customFormat="1" ht="15" customHeight="1">
      <c r="B52" s="41" t="s">
        <v>194</v>
      </c>
      <c r="C52" s="31" t="s">
        <v>47</v>
      </c>
      <c r="D52" s="40"/>
      <c r="E52" s="40"/>
      <c r="F52" s="40">
        <v>10.119999999999999</v>
      </c>
      <c r="G52" s="40"/>
      <c r="H52" s="40"/>
      <c r="I52" s="40"/>
      <c r="J52" s="40">
        <v>30</v>
      </c>
      <c r="K52" s="40"/>
      <c r="L52" s="40"/>
      <c r="M52" s="32">
        <f t="shared" si="10"/>
        <v>40.119999999999997</v>
      </c>
      <c r="N52" s="49"/>
      <c r="O52" s="51" t="str">
        <f>IF(AND(M51&lt;&gt;"",M52&lt;&gt;"",OR(D51&lt;&gt;D52,E51&lt;&gt;E52,F51&lt;&gt;F52,G51&lt;&gt;G52,H51&lt;&gt;H52,I51&lt;&gt;I52,J51&lt;&gt;J52,K51&lt;&gt;K52,L51&lt;&gt;L52)),"R","")</f>
        <v/>
      </c>
      <c r="P52" s="37"/>
    </row>
    <row r="53" spans="2:16" s="25" customFormat="1" ht="15" customHeight="1">
      <c r="B53" s="44" t="s">
        <v>188</v>
      </c>
      <c r="C53" s="81" t="s">
        <v>24</v>
      </c>
      <c r="D53" s="82"/>
      <c r="E53" s="82"/>
      <c r="F53" s="82">
        <v>10.119999999999999</v>
      </c>
      <c r="G53" s="82"/>
      <c r="H53" s="82"/>
      <c r="I53" s="82"/>
      <c r="J53" s="82">
        <v>30</v>
      </c>
      <c r="K53" s="82"/>
      <c r="L53" s="82"/>
      <c r="M53" s="83">
        <f>IF(SUM(D53:L53)=0,"",IF(SUM(D53:L53)&gt;100,100,SUM(D53:L53)))</f>
        <v>40.119999999999997</v>
      </c>
      <c r="N53" s="26" t="str">
        <f>IF(AND(M53&lt;&gt;"",OR(M53&lt;M51,M53&lt;M52)),"*","")</f>
        <v/>
      </c>
      <c r="O53" s="51" t="str">
        <f>IF(AND(M52&lt;&gt;"",M53&lt;&gt;"",OR(D52&lt;&gt;D53,E52&lt;&gt;E53,F52&lt;&gt;F53,G52&lt;&gt;G53,H52&lt;&gt;H53,I52&lt;&gt;I53,J52&lt;&gt;J53,K52&lt;&gt;K53,L52&lt;&gt;L53)),"R","")</f>
        <v/>
      </c>
      <c r="P53" s="39" t="str">
        <f>IF(SUM(D53:L53)=0,"",IF(SUM(D53:L53)&gt;100,"^",IF(SUM(D53:L53)&lt;30,"Ödeme Yok!","")))</f>
        <v/>
      </c>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7:F49 I47:J49 F51:F53 I51:J53">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7:H49 E47:E49 G51:H53 E51:E53">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7:L49 D47:D49 K51:L53 D51:D53">
      <formula1>0</formula1>
      <formula2>20</formula2>
    </dataValidation>
    <dataValidation type="list" allowBlank="1" showInputMessage="1" showErrorMessage="1" error="Lütfen kutudan bir unvan seçimi yapınız..." sqref="B10 B14 B18 B22 B26 B30 B34 B38 B42 B47 B51">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sheetPr>
    <tabColor rgb="FFFFC000"/>
  </sheetPr>
  <dimension ref="B1:Q17"/>
  <sheetViews>
    <sheetView showGridLines="0" showRuler="0" zoomScaleNormal="100" workbookViewId="0">
      <pane ySplit="8" topLeftCell="A9" activePane="bottomLeft" state="frozen"/>
      <selection pane="bottomLeft" activeCell="H29" sqref="H29"/>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Anasayfa!B40&amp;"- "&amp;Anasayfa!C40</f>
        <v>3.6- Keşap Meslek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22</v>
      </c>
      <c r="C10" s="31" t="s">
        <v>28</v>
      </c>
      <c r="D10" s="40"/>
      <c r="E10" s="40"/>
      <c r="F10" s="40">
        <v>30</v>
      </c>
      <c r="G10" s="40"/>
      <c r="H10" s="40"/>
      <c r="I10" s="40"/>
      <c r="J10" s="40"/>
      <c r="K10" s="40"/>
      <c r="L10" s="40"/>
      <c r="M10" s="32">
        <f t="shared" ref="M10:M11" si="0">IF(SUM(D10:L10)=0,"",IF(SUM(D10:L10)&gt;100,100,SUM(D10:L10)))</f>
        <v>30</v>
      </c>
      <c r="N10" s="52"/>
      <c r="O10" s="50" t="str">
        <f>IF(SUM(D10:L10)&gt;100,"^","")</f>
        <v/>
      </c>
      <c r="P10" s="38"/>
    </row>
    <row r="11" spans="2:17" s="25" customFormat="1" ht="15" customHeight="1">
      <c r="B11" s="41" t="s">
        <v>133</v>
      </c>
      <c r="C11" s="31" t="s">
        <v>47</v>
      </c>
      <c r="D11" s="40"/>
      <c r="E11" s="40"/>
      <c r="F11" s="40">
        <v>30</v>
      </c>
      <c r="G11" s="40"/>
      <c r="H11" s="40"/>
      <c r="I11" s="40"/>
      <c r="J11" s="40"/>
      <c r="K11" s="40"/>
      <c r="L11" s="40"/>
      <c r="M11" s="32">
        <f t="shared" si="0"/>
        <v>30</v>
      </c>
      <c r="N11" s="49"/>
      <c r="O11" s="51" t="str">
        <f>IF(AND(M10&lt;&gt;"",M11&lt;&gt;"",OR(D10&lt;&gt;D11,E10&lt;&gt;E11,F10&lt;&gt;F11,G10&lt;&gt;G11,H10&lt;&gt;H11,I10&lt;&gt;I11,J10&lt;&gt;J11,K10&lt;&gt;K11,L10&lt;&gt;L11)),"R","")</f>
        <v/>
      </c>
      <c r="P11" s="37"/>
    </row>
    <row r="12" spans="2:17" s="25" customFormat="1" ht="15" customHeight="1">
      <c r="B12" s="44" t="s">
        <v>134</v>
      </c>
      <c r="C12" s="81" t="s">
        <v>24</v>
      </c>
      <c r="D12" s="82"/>
      <c r="E12" s="82"/>
      <c r="F12" s="82">
        <v>30</v>
      </c>
      <c r="G12" s="82"/>
      <c r="H12" s="82"/>
      <c r="I12" s="82"/>
      <c r="J12" s="82"/>
      <c r="K12" s="82"/>
      <c r="L12" s="82"/>
      <c r="M12" s="83">
        <f>IF(SUM(D12:L12)=0,"",IF(SUM(D12:L12)&gt;100,100,SUM(D12:L12)))</f>
        <v>30</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22</v>
      </c>
      <c r="C14" s="31" t="s">
        <v>28</v>
      </c>
      <c r="D14" s="40"/>
      <c r="E14" s="40"/>
      <c r="F14" s="40">
        <v>30</v>
      </c>
      <c r="G14" s="40"/>
      <c r="H14" s="40"/>
      <c r="I14" s="40"/>
      <c r="J14" s="40">
        <v>4.8</v>
      </c>
      <c r="K14" s="40"/>
      <c r="L14" s="40"/>
      <c r="M14" s="32">
        <f t="shared" ref="M14:M15" si="1">IF(SUM(D14:L14)=0,"",IF(SUM(D14:L14)&gt;100,100,SUM(D14:L14)))</f>
        <v>34.799999999999997</v>
      </c>
      <c r="N14" s="52"/>
      <c r="O14" s="50" t="str">
        <f>IF(SUM(D14:L14)&gt;100,"^","")</f>
        <v/>
      </c>
      <c r="P14" s="38"/>
    </row>
    <row r="15" spans="2:17" s="25" customFormat="1" ht="15" customHeight="1">
      <c r="B15" s="90" t="s">
        <v>135</v>
      </c>
      <c r="C15" s="31" t="s">
        <v>47</v>
      </c>
      <c r="D15" s="40"/>
      <c r="E15" s="40"/>
      <c r="F15" s="40">
        <v>30</v>
      </c>
      <c r="G15" s="40"/>
      <c r="H15" s="40"/>
      <c r="I15" s="40"/>
      <c r="J15" s="40">
        <v>4.8</v>
      </c>
      <c r="K15" s="40"/>
      <c r="L15" s="40"/>
      <c r="M15" s="32">
        <f t="shared" si="1"/>
        <v>34.799999999999997</v>
      </c>
      <c r="N15" s="49"/>
      <c r="O15" s="51" t="str">
        <f>IF(AND(M14&lt;&gt;"",M15&lt;&gt;"",OR(D14&lt;&gt;D15,E14&lt;&gt;E15,F14&lt;&gt;F15,G14&lt;&gt;G15,H14&lt;&gt;H15,I14&lt;&gt;I15,J14&lt;&gt;J15,K14&lt;&gt;K15,L14&lt;&gt;L15)),"R","")</f>
        <v/>
      </c>
      <c r="P15" s="37"/>
    </row>
    <row r="16" spans="2:17" s="25" customFormat="1" ht="15" customHeight="1">
      <c r="B16" s="44" t="s">
        <v>134</v>
      </c>
      <c r="C16" s="81" t="s">
        <v>24</v>
      </c>
      <c r="D16" s="82"/>
      <c r="E16" s="82"/>
      <c r="F16" s="82">
        <v>30</v>
      </c>
      <c r="G16" s="82"/>
      <c r="H16" s="82"/>
      <c r="I16" s="82"/>
      <c r="J16" s="82">
        <v>4.8</v>
      </c>
      <c r="K16" s="82"/>
      <c r="L16" s="82"/>
      <c r="M16" s="83">
        <f>IF(SUM(D16:L16)=0,"",IF(SUM(D16:L16)&gt;100,100,SUM(D16:L16)))</f>
        <v>34.799999999999997</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5" ht="3" customHeight="1">
      <c r="B17" s="27"/>
      <c r="C17" s="33"/>
      <c r="D17" s="33"/>
      <c r="E17" s="33"/>
      <c r="F17" s="33"/>
      <c r="G17" s="33"/>
      <c r="H17" s="33"/>
      <c r="I17" s="33"/>
      <c r="J17" s="33"/>
      <c r="K17" s="33"/>
      <c r="L17" s="33"/>
      <c r="M17" s="33"/>
      <c r="N17" s="36"/>
      <c r="O17"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4:J16 F14:F16 I10:J12">
      <formula1>0</formula1>
      <formula2>30</formula2>
    </dataValidation>
    <dataValidation type="decimal" allowBlank="1" showInputMessage="1" showErrorMessage="1" errorTitle="UYARI" error="Bu alan için 0-15 arası bir puan girebilirsiniz ve ondalık kısmı virgül ile ayrılmalıdır !" sqref="G10:H12 E14:E16 G14:H16 E10:E12">
      <formula1>0</formula1>
      <formula2>15</formula2>
    </dataValidation>
    <dataValidation type="decimal" allowBlank="1" showInputMessage="1" showErrorMessage="1" errorTitle="UYARI" error="Bu alan için 0-20 arası bir puan girebilirsiniz ve ondalık kısmı virgül ile ayrılmalıdır !" sqref="K10:L12 D14:D16 K14:L16 D10:D12">
      <formula1>0</formula1>
      <formula2>20</formula2>
    </dataValidation>
    <dataValidation type="list" allowBlank="1" showInputMessage="1" showErrorMessage="1" error="Lütfen kutudan bir unvan seçimi yapınız..." sqref="B10 B14">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sheetPr>
    <tabColor rgb="FFFFC000"/>
  </sheetPr>
  <dimension ref="B1:Q69"/>
  <sheetViews>
    <sheetView showGridLines="0" showRuler="0" zoomScaleNormal="100" workbookViewId="0">
      <pane ySplit="8" topLeftCell="A9" activePane="bottomLeft" state="frozen"/>
      <selection pane="bottomLeft" activeCell="B12" sqref="B12"/>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Anasayfa!B42&amp;"- "&amp;Anasayfa!C42</f>
        <v>3.8- Sağlık Hizmetleri Meslek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106</v>
      </c>
      <c r="C10" s="31" t="s">
        <v>28</v>
      </c>
      <c r="D10" s="40"/>
      <c r="E10" s="40"/>
      <c r="F10" s="40">
        <v>19.18</v>
      </c>
      <c r="G10" s="40"/>
      <c r="H10" s="40"/>
      <c r="I10" s="40"/>
      <c r="J10" s="40">
        <v>30</v>
      </c>
      <c r="K10" s="40"/>
      <c r="L10" s="40"/>
      <c r="M10" s="32">
        <f t="shared" ref="M10:M11" si="0">IF(SUM(D10:L10)=0,"",IF(SUM(D10:L10)&gt;100,100,SUM(D10:L10)))</f>
        <v>49.18</v>
      </c>
      <c r="N10" s="52"/>
      <c r="O10" s="50" t="str">
        <f>IF(SUM(D10:L10)&gt;100,"^","")</f>
        <v/>
      </c>
      <c r="P10" s="38"/>
    </row>
    <row r="11" spans="2:17" s="25" customFormat="1" ht="15" customHeight="1">
      <c r="B11" s="41" t="s">
        <v>142</v>
      </c>
      <c r="C11" s="31" t="s">
        <v>47</v>
      </c>
      <c r="D11" s="40"/>
      <c r="E11" s="40"/>
      <c r="F11" s="40">
        <v>19.18</v>
      </c>
      <c r="G11" s="40"/>
      <c r="H11" s="40"/>
      <c r="I11" s="40"/>
      <c r="J11" s="40">
        <v>30</v>
      </c>
      <c r="K11" s="40"/>
      <c r="L11" s="40"/>
      <c r="M11" s="32">
        <f t="shared" si="0"/>
        <v>49.18</v>
      </c>
      <c r="N11" s="49"/>
      <c r="O11" s="51" t="str">
        <f>IF(AND(M10&lt;&gt;"",M11&lt;&gt;"",OR(D10&lt;&gt;D11,E10&lt;&gt;E11,F10&lt;&gt;F11,G10&lt;&gt;G11,H10&lt;&gt;H11,I10&lt;&gt;I11,J10&lt;&gt;J11,K10&lt;&gt;K11,L10&lt;&gt;L11)),"R","")</f>
        <v/>
      </c>
      <c r="P11" s="37"/>
    </row>
    <row r="12" spans="2:17" s="25" customFormat="1" ht="15" customHeight="1">
      <c r="B12" s="44" t="s">
        <v>136</v>
      </c>
      <c r="C12" s="81" t="s">
        <v>24</v>
      </c>
      <c r="D12" s="82"/>
      <c r="E12" s="82"/>
      <c r="F12" s="82">
        <v>19.18</v>
      </c>
      <c r="G12" s="82"/>
      <c r="H12" s="82"/>
      <c r="I12" s="82"/>
      <c r="J12" s="82">
        <v>30</v>
      </c>
      <c r="K12" s="82"/>
      <c r="L12" s="82"/>
      <c r="M12" s="83">
        <f>IF(SUM(D12:L12)=0,"",IF(SUM(D12:L12)&gt;100,100,SUM(D12:L12)))</f>
        <v>49.18</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106</v>
      </c>
      <c r="C14" s="31" t="s">
        <v>28</v>
      </c>
      <c r="D14" s="40"/>
      <c r="E14" s="40"/>
      <c r="F14" s="40">
        <v>2.0569999999999999</v>
      </c>
      <c r="G14" s="40"/>
      <c r="H14" s="40"/>
      <c r="I14" s="40"/>
      <c r="J14" s="40">
        <v>30</v>
      </c>
      <c r="K14" s="40"/>
      <c r="L14" s="40"/>
      <c r="M14" s="32">
        <f t="shared" ref="M14:M15" si="1">IF(SUM(D14:L14)=0,"",IF(SUM(D14:L14)&gt;100,100,SUM(D14:L14)))</f>
        <v>32.057000000000002</v>
      </c>
      <c r="N14" s="52"/>
      <c r="O14" s="50" t="str">
        <f>IF(SUM(D14:L14)&gt;100,"^","")</f>
        <v/>
      </c>
      <c r="P14" s="38"/>
    </row>
    <row r="15" spans="2:17" s="25" customFormat="1" ht="15" customHeight="1">
      <c r="B15" s="41" t="s">
        <v>143</v>
      </c>
      <c r="C15" s="31" t="s">
        <v>47</v>
      </c>
      <c r="D15" s="40"/>
      <c r="E15" s="40"/>
      <c r="F15" s="40">
        <v>2.0569999999999999</v>
      </c>
      <c r="G15" s="40"/>
      <c r="H15" s="40"/>
      <c r="I15" s="40"/>
      <c r="J15" s="40">
        <v>30</v>
      </c>
      <c r="K15" s="40"/>
      <c r="L15" s="40"/>
      <c r="M15" s="32">
        <f t="shared" si="1"/>
        <v>32.057000000000002</v>
      </c>
      <c r="N15" s="49"/>
      <c r="O15" s="51" t="str">
        <f>IF(AND(M14&lt;&gt;"",M15&lt;&gt;"",OR(D14&lt;&gt;D15,E14&lt;&gt;E15,F14&lt;&gt;F15,G14&lt;&gt;G15,H14&lt;&gt;H15,I14&lt;&gt;I15,J14&lt;&gt;J15,K14&lt;&gt;K15,L14&lt;&gt;L15)),"R","")</f>
        <v/>
      </c>
      <c r="P15" s="37"/>
    </row>
    <row r="16" spans="2:17" s="25" customFormat="1" ht="15" customHeight="1">
      <c r="B16" s="44" t="s">
        <v>136</v>
      </c>
      <c r="C16" s="81" t="s">
        <v>24</v>
      </c>
      <c r="D16" s="82"/>
      <c r="E16" s="82"/>
      <c r="F16" s="82">
        <v>2.0569999999999999</v>
      </c>
      <c r="G16" s="82"/>
      <c r="H16" s="82"/>
      <c r="I16" s="82"/>
      <c r="J16" s="82">
        <v>30</v>
      </c>
      <c r="K16" s="82"/>
      <c r="L16" s="82"/>
      <c r="M16" s="83">
        <f>IF(SUM(D16:L16)=0,"",IF(SUM(D16:L16)&gt;100,100,SUM(D16:L16)))</f>
        <v>32.057000000000002</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107</v>
      </c>
      <c r="C18" s="31" t="s">
        <v>28</v>
      </c>
      <c r="D18" s="40"/>
      <c r="E18" s="40"/>
      <c r="F18" s="40">
        <v>1.286</v>
      </c>
      <c r="G18" s="40"/>
      <c r="H18" s="40"/>
      <c r="I18" s="40"/>
      <c r="J18" s="40">
        <v>30</v>
      </c>
      <c r="K18" s="40"/>
      <c r="L18" s="40"/>
      <c r="M18" s="32">
        <f t="shared" ref="M18:M19" si="2">IF(SUM(D18:L18)=0,"",IF(SUM(D18:L18)&gt;100,100,SUM(D18:L18)))</f>
        <v>31.286000000000001</v>
      </c>
      <c r="N18" s="52"/>
      <c r="O18" s="50" t="str">
        <f>IF(SUM(D18:L18)&gt;100,"^","")</f>
        <v/>
      </c>
      <c r="P18" s="38"/>
    </row>
    <row r="19" spans="2:16" s="25" customFormat="1" ht="15" customHeight="1">
      <c r="B19" s="41" t="s">
        <v>144</v>
      </c>
      <c r="C19" s="31" t="s">
        <v>47</v>
      </c>
      <c r="D19" s="40"/>
      <c r="E19" s="40"/>
      <c r="F19" s="40">
        <v>1.286</v>
      </c>
      <c r="G19" s="40"/>
      <c r="H19" s="40"/>
      <c r="I19" s="40"/>
      <c r="J19" s="40">
        <v>30</v>
      </c>
      <c r="K19" s="40"/>
      <c r="L19" s="40"/>
      <c r="M19" s="32">
        <f t="shared" si="2"/>
        <v>31.286000000000001</v>
      </c>
      <c r="N19" s="49"/>
      <c r="O19" s="51" t="str">
        <f>IF(AND(M18&lt;&gt;"",M19&lt;&gt;"",OR(D18&lt;&gt;D19,E18&lt;&gt;E19,F18&lt;&gt;F19,G18&lt;&gt;G19,H18&lt;&gt;H19,I18&lt;&gt;I19,J18&lt;&gt;J19,K18&lt;&gt;K19,L18&lt;&gt;L19)),"R","")</f>
        <v/>
      </c>
      <c r="P19" s="37"/>
    </row>
    <row r="20" spans="2:16" s="25" customFormat="1" ht="15" customHeight="1">
      <c r="B20" s="44" t="s">
        <v>136</v>
      </c>
      <c r="C20" s="81" t="s">
        <v>24</v>
      </c>
      <c r="D20" s="82"/>
      <c r="E20" s="82"/>
      <c r="F20" s="82">
        <v>1.286</v>
      </c>
      <c r="G20" s="82"/>
      <c r="H20" s="82"/>
      <c r="I20" s="82"/>
      <c r="J20" s="82">
        <v>30</v>
      </c>
      <c r="K20" s="82"/>
      <c r="L20" s="82"/>
      <c r="M20" s="83">
        <f>IF(SUM(D20:L20)=0,"",IF(SUM(D20:L20)&gt;100,100,SUM(D20:L20)))</f>
        <v>31.286000000000001</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107</v>
      </c>
      <c r="C22" s="31" t="s">
        <v>28</v>
      </c>
      <c r="D22" s="40"/>
      <c r="E22" s="40"/>
      <c r="F22" s="40">
        <v>17.43</v>
      </c>
      <c r="G22" s="40"/>
      <c r="H22" s="40"/>
      <c r="I22" s="40"/>
      <c r="J22" s="40">
        <v>30</v>
      </c>
      <c r="K22" s="40"/>
      <c r="L22" s="40"/>
      <c r="M22" s="32">
        <f t="shared" ref="M22:M23" si="3">IF(SUM(D22:L22)=0,"",IF(SUM(D22:L22)&gt;100,100,SUM(D22:L22)))</f>
        <v>47.43</v>
      </c>
      <c r="N22" s="52"/>
      <c r="O22" s="50" t="str">
        <f>IF(SUM(D22:L22)&gt;100,"^","")</f>
        <v/>
      </c>
      <c r="P22" s="38"/>
    </row>
    <row r="23" spans="2:16" s="25" customFormat="1" ht="15" customHeight="1">
      <c r="B23" s="41" t="s">
        <v>145</v>
      </c>
      <c r="C23" s="31" t="s">
        <v>47</v>
      </c>
      <c r="D23" s="40"/>
      <c r="E23" s="40"/>
      <c r="F23" s="40">
        <v>17.43</v>
      </c>
      <c r="G23" s="40"/>
      <c r="H23" s="40"/>
      <c r="I23" s="40"/>
      <c r="J23" s="40">
        <v>30</v>
      </c>
      <c r="K23" s="40"/>
      <c r="L23" s="40"/>
      <c r="M23" s="32">
        <f t="shared" si="3"/>
        <v>47.43</v>
      </c>
      <c r="N23" s="49"/>
      <c r="O23" s="51" t="str">
        <f>IF(AND(M22&lt;&gt;"",M23&lt;&gt;"",OR(D22&lt;&gt;D23,E22&lt;&gt;E23,F22&lt;&gt;F23,G22&lt;&gt;G23,H22&lt;&gt;H23,I22&lt;&gt;I23,J22&lt;&gt;J23,K22&lt;&gt;K23,L22&lt;&gt;L23)),"R","")</f>
        <v/>
      </c>
      <c r="P23" s="37"/>
    </row>
    <row r="24" spans="2:16" s="25" customFormat="1" ht="15" customHeight="1">
      <c r="B24" s="44" t="s">
        <v>136</v>
      </c>
      <c r="C24" s="81" t="s">
        <v>24</v>
      </c>
      <c r="D24" s="82"/>
      <c r="E24" s="82"/>
      <c r="F24" s="82">
        <v>17.43</v>
      </c>
      <c r="G24" s="82"/>
      <c r="H24" s="82"/>
      <c r="I24" s="82"/>
      <c r="J24" s="82">
        <v>30</v>
      </c>
      <c r="K24" s="82"/>
      <c r="L24" s="82"/>
      <c r="M24" s="83">
        <f>IF(SUM(D24:L24)=0,"",IF(SUM(D24:L24)&gt;100,100,SUM(D24:L24)))</f>
        <v>47.43</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107</v>
      </c>
      <c r="C26" s="31" t="s">
        <v>28</v>
      </c>
      <c r="D26" s="40"/>
      <c r="E26" s="40"/>
      <c r="F26" s="40">
        <v>10.8</v>
      </c>
      <c r="G26" s="40"/>
      <c r="H26" s="40"/>
      <c r="I26" s="40"/>
      <c r="J26" s="40">
        <v>30</v>
      </c>
      <c r="K26" s="40"/>
      <c r="L26" s="40"/>
      <c r="M26" s="32">
        <f t="shared" ref="M26:M27" si="4">IF(SUM(D26:L26)=0,"",IF(SUM(D26:L26)&gt;100,100,SUM(D26:L26)))</f>
        <v>40.799999999999997</v>
      </c>
      <c r="N26" s="52"/>
      <c r="O26" s="50" t="str">
        <f>IF(SUM(D26:L26)&gt;100,"^","")</f>
        <v/>
      </c>
      <c r="P26" s="38"/>
    </row>
    <row r="27" spans="2:16" s="25" customFormat="1" ht="15" customHeight="1">
      <c r="B27" s="41" t="s">
        <v>146</v>
      </c>
      <c r="C27" s="31" t="s">
        <v>47</v>
      </c>
      <c r="D27" s="40"/>
      <c r="E27" s="40"/>
      <c r="F27" s="40">
        <v>10.8</v>
      </c>
      <c r="G27" s="40"/>
      <c r="H27" s="40"/>
      <c r="I27" s="40"/>
      <c r="J27" s="40">
        <v>30</v>
      </c>
      <c r="K27" s="40"/>
      <c r="L27" s="40"/>
      <c r="M27" s="32">
        <f t="shared" si="4"/>
        <v>40.799999999999997</v>
      </c>
      <c r="N27" s="49"/>
      <c r="O27" s="51" t="str">
        <f>IF(AND(M26&lt;&gt;"",M27&lt;&gt;"",OR(D26&lt;&gt;D27,E26&lt;&gt;E27,F26&lt;&gt;F27,G26&lt;&gt;G27,H26&lt;&gt;H27,I26&lt;&gt;I27,J26&lt;&gt;J27,K26&lt;&gt;K27,L26&lt;&gt;L27)),"R","")</f>
        <v/>
      </c>
      <c r="P27" s="37"/>
    </row>
    <row r="28" spans="2:16" s="25" customFormat="1" ht="15" customHeight="1">
      <c r="B28" s="44" t="s">
        <v>136</v>
      </c>
      <c r="C28" s="81" t="s">
        <v>24</v>
      </c>
      <c r="D28" s="82"/>
      <c r="E28" s="82"/>
      <c r="F28" s="82">
        <v>10.8</v>
      </c>
      <c r="G28" s="82"/>
      <c r="H28" s="82"/>
      <c r="I28" s="82"/>
      <c r="J28" s="82">
        <v>30</v>
      </c>
      <c r="K28" s="82"/>
      <c r="L28" s="82"/>
      <c r="M28" s="83">
        <f>IF(SUM(D28:L28)=0,"",IF(SUM(D28:L28)&gt;100,100,SUM(D28:L28)))</f>
        <v>40.799999999999997</v>
      </c>
      <c r="N28" s="26" t="str">
        <f>IF(AND(M28&lt;&gt;"",OR(M28&lt;M26,M28&lt;M27)),"*","")</f>
        <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107</v>
      </c>
      <c r="C30" s="31" t="s">
        <v>28</v>
      </c>
      <c r="D30" s="40"/>
      <c r="E30" s="40"/>
      <c r="F30" s="40">
        <v>30</v>
      </c>
      <c r="G30" s="40"/>
      <c r="H30" s="40"/>
      <c r="I30" s="40"/>
      <c r="J30" s="40">
        <v>30</v>
      </c>
      <c r="K30" s="40">
        <v>18.600000000000001</v>
      </c>
      <c r="L30" s="40"/>
      <c r="M30" s="32">
        <f t="shared" ref="M30:M31" si="5">IF(SUM(D30:L30)=0,"",IF(SUM(D30:L30)&gt;100,100,SUM(D30:L30)))</f>
        <v>78.599999999999994</v>
      </c>
      <c r="N30" s="52"/>
      <c r="O30" s="50" t="str">
        <f>IF(SUM(D30:L30)&gt;100,"^","")</f>
        <v/>
      </c>
      <c r="P30" s="38"/>
    </row>
    <row r="31" spans="2:16" s="25" customFormat="1" ht="15" customHeight="1">
      <c r="B31" s="41" t="s">
        <v>147</v>
      </c>
      <c r="C31" s="31" t="s">
        <v>47</v>
      </c>
      <c r="D31" s="40"/>
      <c r="E31" s="40"/>
      <c r="F31" s="40">
        <v>30</v>
      </c>
      <c r="G31" s="40"/>
      <c r="H31" s="40"/>
      <c r="I31" s="40"/>
      <c r="J31" s="40">
        <v>30</v>
      </c>
      <c r="K31" s="40">
        <v>18.600000000000001</v>
      </c>
      <c r="L31" s="40"/>
      <c r="M31" s="32">
        <f t="shared" si="5"/>
        <v>78.599999999999994</v>
      </c>
      <c r="N31" s="49"/>
      <c r="O31" s="51" t="str">
        <f>IF(AND(M30&lt;&gt;"",M31&lt;&gt;"",OR(D30&lt;&gt;D31,E30&lt;&gt;E31,F30&lt;&gt;F31,G30&lt;&gt;G31,H30&lt;&gt;H31,I30&lt;&gt;I31,J30&lt;&gt;J31,K30&lt;&gt;K31,L30&lt;&gt;L31)),"R","")</f>
        <v/>
      </c>
      <c r="P31" s="37"/>
    </row>
    <row r="32" spans="2:16" s="25" customFormat="1" ht="15" customHeight="1">
      <c r="B32" s="44" t="s">
        <v>136</v>
      </c>
      <c r="C32" s="81" t="s">
        <v>24</v>
      </c>
      <c r="D32" s="82"/>
      <c r="E32" s="82"/>
      <c r="F32" s="82">
        <v>30</v>
      </c>
      <c r="G32" s="82"/>
      <c r="H32" s="82"/>
      <c r="I32" s="82"/>
      <c r="J32" s="82">
        <v>30</v>
      </c>
      <c r="K32" s="82">
        <v>18.600000000000001</v>
      </c>
      <c r="L32" s="82"/>
      <c r="M32" s="83">
        <f>IF(SUM(D32:L32)=0,"",IF(SUM(D32:L32)&gt;100,100,SUM(D32:L32)))</f>
        <v>78.599999999999994</v>
      </c>
      <c r="N32" s="26" t="str">
        <f>IF(AND(M32&lt;&gt;"",OR(M32&lt;M30,M32&lt;M31)),"*","")</f>
        <v/>
      </c>
      <c r="O32" s="51" t="str">
        <f>IF(AND(M31&lt;&gt;"",M32&lt;&gt;"",OR(D31&lt;&gt;D32,E31&lt;&gt;E32,F31&lt;&gt;F32,G31&lt;&gt;G32,H31&lt;&gt;H32,I31&lt;&gt;I32,J31&lt;&gt;J32,K31&lt;&gt;K32,L31&lt;&gt;L32)),"R","")</f>
        <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107</v>
      </c>
      <c r="C34" s="31" t="s">
        <v>28</v>
      </c>
      <c r="D34" s="40"/>
      <c r="E34" s="40"/>
      <c r="F34" s="40">
        <v>15.48</v>
      </c>
      <c r="G34" s="40"/>
      <c r="H34" s="40"/>
      <c r="I34" s="40"/>
      <c r="J34" s="40">
        <v>30</v>
      </c>
      <c r="K34" s="40"/>
      <c r="L34" s="40"/>
      <c r="M34" s="32">
        <f t="shared" ref="M34:M35" si="6">IF(SUM(D34:L34)=0,"",IF(SUM(D34:L34)&gt;100,100,SUM(D34:L34)))</f>
        <v>45.480000000000004</v>
      </c>
      <c r="N34" s="52"/>
      <c r="O34" s="50" t="str">
        <f>IF(SUM(D34:L34)&gt;100,"^","")</f>
        <v/>
      </c>
      <c r="P34" s="38"/>
    </row>
    <row r="35" spans="2:16" s="25" customFormat="1" ht="15" customHeight="1">
      <c r="B35" s="41" t="s">
        <v>148</v>
      </c>
      <c r="C35" s="31" t="s">
        <v>47</v>
      </c>
      <c r="D35" s="40"/>
      <c r="E35" s="40"/>
      <c r="F35" s="40">
        <v>15.48</v>
      </c>
      <c r="G35" s="40"/>
      <c r="H35" s="40"/>
      <c r="I35" s="40"/>
      <c r="J35" s="40">
        <v>30</v>
      </c>
      <c r="K35" s="40"/>
      <c r="L35" s="40"/>
      <c r="M35" s="32">
        <f t="shared" si="6"/>
        <v>45.480000000000004</v>
      </c>
      <c r="N35" s="49"/>
      <c r="O35" s="51" t="str">
        <f>IF(AND(M34&lt;&gt;"",M35&lt;&gt;"",OR(D34&lt;&gt;D35,E34&lt;&gt;E35,F34&lt;&gt;F35,G34&lt;&gt;G35,H34&lt;&gt;H35,I34&lt;&gt;I35,J34&lt;&gt;J35,K34&lt;&gt;K35,L34&lt;&gt;L35)),"R","")</f>
        <v/>
      </c>
      <c r="P35" s="37"/>
    </row>
    <row r="36" spans="2:16" s="25" customFormat="1" ht="15" customHeight="1">
      <c r="B36" s="44" t="s">
        <v>136</v>
      </c>
      <c r="C36" s="81" t="s">
        <v>24</v>
      </c>
      <c r="D36" s="82"/>
      <c r="E36" s="82"/>
      <c r="F36" s="82">
        <v>15.48</v>
      </c>
      <c r="G36" s="82"/>
      <c r="H36" s="82"/>
      <c r="I36" s="82"/>
      <c r="J36" s="82">
        <v>30</v>
      </c>
      <c r="K36" s="82"/>
      <c r="L36" s="82"/>
      <c r="M36" s="83">
        <f>IF(SUM(D36:L36)=0,"",IF(SUM(D36:L36)&gt;100,100,SUM(D36:L36)))</f>
        <v>45.480000000000004</v>
      </c>
      <c r="N36" s="26" t="str">
        <f>IF(AND(M36&lt;&gt;"",OR(M36&lt;M34,M36&lt;M35)),"*","")</f>
        <v/>
      </c>
      <c r="O36" s="51" t="str">
        <f>IF(AND(M35&lt;&gt;"",M36&lt;&gt;"",OR(D35&lt;&gt;D36,E35&lt;&gt;E36,F35&lt;&gt;F36,G35&lt;&gt;G36,H35&lt;&gt;H36,I35&lt;&gt;I36,J35&lt;&gt;J36,K35&lt;&gt;K36,L35&lt;&gt;L36)),"R","")</f>
        <v/>
      </c>
      <c r="P36" s="39" t="str">
        <f>IF(SUM(D36:L36)=0,"",IF(SUM(D36:L36)&gt;100,"^",IF(SUM(D36:L36)&lt;30,"Ödeme Yok!","")))</f>
        <v/>
      </c>
    </row>
    <row r="37" spans="2:16" ht="3" customHeight="1">
      <c r="B37" s="27"/>
      <c r="C37" s="33"/>
      <c r="D37" s="33"/>
      <c r="E37" s="33"/>
      <c r="F37" s="33"/>
      <c r="G37" s="33"/>
      <c r="H37" s="33"/>
      <c r="I37" s="33"/>
      <c r="J37" s="33"/>
      <c r="K37" s="33"/>
      <c r="L37" s="33"/>
      <c r="M37" s="33"/>
      <c r="N37" s="36"/>
      <c r="O37" s="36"/>
    </row>
    <row r="38" spans="2:16" s="25" customFormat="1" ht="15" customHeight="1">
      <c r="B38" s="53" t="s">
        <v>44</v>
      </c>
      <c r="C38" s="31" t="s">
        <v>28</v>
      </c>
      <c r="D38" s="40"/>
      <c r="E38" s="40"/>
      <c r="F38" s="40">
        <v>9.2249999999999996</v>
      </c>
      <c r="G38" s="40"/>
      <c r="H38" s="40"/>
      <c r="I38" s="40"/>
      <c r="J38" s="40">
        <v>30</v>
      </c>
      <c r="K38" s="40"/>
      <c r="L38" s="40"/>
      <c r="M38" s="32">
        <f t="shared" ref="M38:M39" si="7">IF(SUM(D38:L38)=0,"",IF(SUM(D38:L38)&gt;100,100,SUM(D38:L38)))</f>
        <v>39.225000000000001</v>
      </c>
      <c r="N38" s="52"/>
      <c r="O38" s="50" t="str">
        <f>IF(SUM(D38:L38)&gt;100,"^","")</f>
        <v/>
      </c>
      <c r="P38" s="38"/>
    </row>
    <row r="39" spans="2:16" s="25" customFormat="1" ht="15" customHeight="1">
      <c r="B39" s="41" t="s">
        <v>149</v>
      </c>
      <c r="C39" s="31" t="s">
        <v>47</v>
      </c>
      <c r="D39" s="40"/>
      <c r="E39" s="40"/>
      <c r="F39" s="40">
        <v>9.2249999999999996</v>
      </c>
      <c r="G39" s="40"/>
      <c r="H39" s="40"/>
      <c r="I39" s="40"/>
      <c r="J39" s="40">
        <v>30</v>
      </c>
      <c r="K39" s="40"/>
      <c r="L39" s="40"/>
      <c r="M39" s="32">
        <f t="shared" si="7"/>
        <v>39.225000000000001</v>
      </c>
      <c r="N39" s="49"/>
      <c r="O39" s="51" t="str">
        <f>IF(AND(M38&lt;&gt;"",M39&lt;&gt;"",OR(D38&lt;&gt;D39,E38&lt;&gt;E39,F38&lt;&gt;F39,G38&lt;&gt;G39,H38&lt;&gt;H39,I38&lt;&gt;I39,J38&lt;&gt;J39,K38&lt;&gt;K39,L38&lt;&gt;L39)),"R","")</f>
        <v/>
      </c>
      <c r="P39" s="37"/>
    </row>
    <row r="40" spans="2:16" s="25" customFormat="1" ht="15" customHeight="1">
      <c r="B40" s="44" t="s">
        <v>136</v>
      </c>
      <c r="C40" s="81" t="s">
        <v>24</v>
      </c>
      <c r="D40" s="82"/>
      <c r="E40" s="82"/>
      <c r="F40" s="82">
        <v>9.2249999999999996</v>
      </c>
      <c r="G40" s="82"/>
      <c r="H40" s="82"/>
      <c r="I40" s="82"/>
      <c r="J40" s="82">
        <v>30</v>
      </c>
      <c r="K40" s="82"/>
      <c r="L40" s="82"/>
      <c r="M40" s="83">
        <f>IF(SUM(D40:L40)=0,"",IF(SUM(D40:L40)&gt;100,100,SUM(D40:L40)))</f>
        <v>39.225000000000001</v>
      </c>
      <c r="N40" s="26" t="str">
        <f>IF(AND(M40&lt;&gt;"",OR(M40&lt;M38,M40&lt;M39)),"*","")</f>
        <v/>
      </c>
      <c r="O40" s="51" t="str">
        <f>IF(AND(M39&lt;&gt;"",M40&lt;&gt;"",OR(D39&lt;&gt;D40,E39&lt;&gt;E40,F39&lt;&gt;F40,G39&lt;&gt;G40,H39&lt;&gt;H40,I39&lt;&gt;I40,J39&lt;&gt;J40,K39&lt;&gt;K40,L39&lt;&gt;L40)),"R","")</f>
        <v/>
      </c>
      <c r="P40" s="39" t="str">
        <f>IF(SUM(D40:L40)=0,"",IF(SUM(D40:L40)&gt;100,"^",IF(SUM(D40:L40)&lt;30,"Ödeme Yok!","")))</f>
        <v/>
      </c>
    </row>
    <row r="41" spans="2:16" ht="3" customHeight="1">
      <c r="B41" s="27"/>
      <c r="C41" s="33"/>
      <c r="D41" s="33"/>
      <c r="E41" s="33"/>
      <c r="F41" s="33"/>
      <c r="G41" s="33"/>
      <c r="H41" s="33"/>
      <c r="I41" s="33"/>
      <c r="J41" s="33"/>
      <c r="K41" s="33"/>
      <c r="L41" s="33"/>
      <c r="M41" s="33"/>
      <c r="N41" s="36"/>
      <c r="O41" s="36"/>
    </row>
    <row r="42" spans="2:16" s="25" customFormat="1" ht="15" customHeight="1">
      <c r="B42" s="53" t="s">
        <v>44</v>
      </c>
      <c r="C42" s="31" t="s">
        <v>28</v>
      </c>
      <c r="D42" s="40"/>
      <c r="E42" s="40"/>
      <c r="F42" s="40">
        <v>10.08</v>
      </c>
      <c r="G42" s="40"/>
      <c r="H42" s="40"/>
      <c r="I42" s="40"/>
      <c r="J42" s="40">
        <v>22.5</v>
      </c>
      <c r="K42" s="40"/>
      <c r="L42" s="40"/>
      <c r="M42" s="32">
        <f t="shared" ref="M42:M43" si="8">IF(SUM(D42:L42)=0,"",IF(SUM(D42:L42)&gt;100,100,SUM(D42:L42)))</f>
        <v>32.58</v>
      </c>
      <c r="N42" s="52"/>
      <c r="O42" s="50" t="str">
        <f>IF(SUM(D42:L42)&gt;100,"^","")</f>
        <v/>
      </c>
      <c r="P42" s="38"/>
    </row>
    <row r="43" spans="2:16" s="25" customFormat="1" ht="15" customHeight="1">
      <c r="B43" s="41" t="s">
        <v>150</v>
      </c>
      <c r="C43" s="31" t="s">
        <v>47</v>
      </c>
      <c r="D43" s="40"/>
      <c r="E43" s="40"/>
      <c r="F43" s="40">
        <v>10.08</v>
      </c>
      <c r="G43" s="40"/>
      <c r="H43" s="40"/>
      <c r="I43" s="40"/>
      <c r="J43" s="40">
        <v>22.5</v>
      </c>
      <c r="K43" s="40"/>
      <c r="L43" s="40"/>
      <c r="M43" s="32">
        <f t="shared" si="8"/>
        <v>32.58</v>
      </c>
      <c r="N43" s="49"/>
      <c r="O43" s="51" t="str">
        <f>IF(AND(M42&lt;&gt;"",M43&lt;&gt;"",OR(D42&lt;&gt;D43,E42&lt;&gt;E43,F42&lt;&gt;F43,G42&lt;&gt;G43,H42&lt;&gt;H43,I42&lt;&gt;I43,J42&lt;&gt;J43,K42&lt;&gt;K43,L42&lt;&gt;L43)),"R","")</f>
        <v/>
      </c>
      <c r="P43" s="37"/>
    </row>
    <row r="44" spans="2:16" s="25" customFormat="1" ht="15" customHeight="1">
      <c r="B44" s="44" t="s">
        <v>136</v>
      </c>
      <c r="C44" s="81" t="s">
        <v>24</v>
      </c>
      <c r="D44" s="82"/>
      <c r="E44" s="82"/>
      <c r="F44" s="82">
        <v>10.08</v>
      </c>
      <c r="G44" s="82"/>
      <c r="H44" s="82"/>
      <c r="I44" s="82"/>
      <c r="J44" s="82">
        <v>22.5</v>
      </c>
      <c r="K44" s="82"/>
      <c r="L44" s="82"/>
      <c r="M44" s="83">
        <f>IF(SUM(D44:L44)=0,"",IF(SUM(D44:L44)&gt;100,100,SUM(D44:L44)))</f>
        <v>32.58</v>
      </c>
      <c r="N44" s="26" t="str">
        <f>IF(AND(M44&lt;&gt;"",OR(M44&lt;M42,M44&lt;M43)),"*","")</f>
        <v/>
      </c>
      <c r="O44" s="51" t="str">
        <f>IF(AND(M43&lt;&gt;"",M44&lt;&gt;"",OR(D43&lt;&gt;D44,E43&lt;&gt;E44,F43&lt;&gt;F44,G43&lt;&gt;G44,H43&lt;&gt;H44,I43&lt;&gt;I44,J43&lt;&gt;J44,K43&lt;&gt;K44,L43&lt;&gt;L44)),"R","")</f>
        <v/>
      </c>
      <c r="P44" s="39" t="str">
        <f>IF(SUM(D44:L44)=0,"",IF(SUM(D44:L44)&gt;100,"^",IF(SUM(D44:L44)&lt;30,"Ödeme Yok!","")))</f>
        <v/>
      </c>
    </row>
    <row r="45" spans="2:16" ht="3" customHeight="1">
      <c r="B45" s="27"/>
      <c r="C45" s="33"/>
      <c r="D45" s="33"/>
      <c r="E45" s="33"/>
      <c r="F45" s="33"/>
      <c r="G45" s="33"/>
      <c r="H45" s="33"/>
      <c r="I45" s="33"/>
      <c r="J45" s="33"/>
      <c r="K45" s="33"/>
      <c r="L45" s="33"/>
      <c r="M45" s="33"/>
      <c r="N45" s="36"/>
      <c r="O45" s="36"/>
    </row>
    <row r="46" spans="2:16" s="25" customFormat="1" ht="15" customHeight="1">
      <c r="B46" s="53" t="s">
        <v>44</v>
      </c>
      <c r="C46" s="31" t="s">
        <v>28</v>
      </c>
      <c r="D46" s="40"/>
      <c r="E46" s="40"/>
      <c r="F46" s="40">
        <v>27.3</v>
      </c>
      <c r="G46" s="40"/>
      <c r="H46" s="40"/>
      <c r="I46" s="40"/>
      <c r="J46" s="40">
        <v>14.1</v>
      </c>
      <c r="K46" s="40"/>
      <c r="L46" s="40"/>
      <c r="M46" s="32">
        <f t="shared" ref="M46:M47" si="9">IF(SUM(D46:L46)=0,"",IF(SUM(D46:L46)&gt;100,100,SUM(D46:L46)))</f>
        <v>41.4</v>
      </c>
      <c r="N46" s="52"/>
      <c r="O46" s="50" t="str">
        <f>IF(SUM(D46:L46)&gt;100,"^","")</f>
        <v/>
      </c>
      <c r="P46" s="38"/>
    </row>
    <row r="47" spans="2:16" s="25" customFormat="1" ht="15" customHeight="1">
      <c r="B47" s="41" t="s">
        <v>151</v>
      </c>
      <c r="C47" s="31" t="s">
        <v>47</v>
      </c>
      <c r="D47" s="40"/>
      <c r="E47" s="40"/>
      <c r="F47" s="40">
        <v>27.3</v>
      </c>
      <c r="G47" s="40"/>
      <c r="H47" s="40"/>
      <c r="I47" s="40"/>
      <c r="J47" s="40">
        <v>12.3</v>
      </c>
      <c r="K47" s="40"/>
      <c r="L47" s="40"/>
      <c r="M47" s="32">
        <f t="shared" si="9"/>
        <v>39.6</v>
      </c>
      <c r="N47" s="49"/>
      <c r="O47" s="51" t="str">
        <f>IF(AND(M46&lt;&gt;"",M47&lt;&gt;"",OR(D46&lt;&gt;D47,E46&lt;&gt;E47,F46&lt;&gt;F47,G46&lt;&gt;G47,H46&lt;&gt;H47,I46&lt;&gt;I47,J46&lt;&gt;J47,K46&lt;&gt;K47,L46&lt;&gt;L47)),"R","")</f>
        <v>R</v>
      </c>
      <c r="P47" s="37"/>
    </row>
    <row r="48" spans="2:16" s="25" customFormat="1" ht="15" customHeight="1">
      <c r="B48" s="44" t="s">
        <v>136</v>
      </c>
      <c r="C48" s="81" t="s">
        <v>24</v>
      </c>
      <c r="D48" s="82"/>
      <c r="E48" s="82"/>
      <c r="F48" s="82">
        <v>27.3</v>
      </c>
      <c r="G48" s="82"/>
      <c r="H48" s="82"/>
      <c r="I48" s="82"/>
      <c r="J48" s="82">
        <v>12.3</v>
      </c>
      <c r="K48" s="82"/>
      <c r="L48" s="82"/>
      <c r="M48" s="83">
        <f>IF(SUM(D48:L48)=0,"",IF(SUM(D48:L48)&gt;100,100,SUM(D48:L48)))</f>
        <v>39.6</v>
      </c>
      <c r="N48" s="26" t="str">
        <f>IF(AND(M48&lt;&gt;"",OR(M48&lt;M46,M48&lt;M47)),"*","")</f>
        <v>*</v>
      </c>
      <c r="O48" s="51" t="str">
        <f>IF(AND(M47&lt;&gt;"",M48&lt;&gt;"",OR(D47&lt;&gt;D48,E47&lt;&gt;E48,F47&lt;&gt;F48,G47&lt;&gt;G48,H47&lt;&gt;H48,I47&lt;&gt;I48,J47&lt;&gt;J48,K47&lt;&gt;K48,L47&lt;&gt;L48)),"R","")</f>
        <v/>
      </c>
      <c r="P48" s="39" t="str">
        <f>IF(SUM(D48:L48)=0,"",IF(SUM(D48:L48)&gt;100,"^",IF(SUM(D48:L48)&lt;30,"Ödeme Yok!","")))</f>
        <v/>
      </c>
    </row>
    <row r="49" spans="2:16" ht="3" customHeight="1">
      <c r="B49" s="27"/>
      <c r="C49" s="33"/>
      <c r="D49" s="33"/>
      <c r="E49" s="33"/>
      <c r="F49" s="33"/>
      <c r="G49" s="33"/>
      <c r="H49" s="33"/>
      <c r="I49" s="33"/>
      <c r="J49" s="33"/>
      <c r="K49" s="33"/>
      <c r="L49" s="33"/>
      <c r="M49" s="33"/>
      <c r="N49" s="36"/>
      <c r="O49" s="36"/>
    </row>
    <row r="50" spans="2:16" s="25" customFormat="1" ht="15" customHeight="1">
      <c r="B50" s="53" t="s">
        <v>44</v>
      </c>
      <c r="C50" s="31" t="s">
        <v>28</v>
      </c>
      <c r="D50" s="40"/>
      <c r="E50" s="40"/>
      <c r="F50" s="40">
        <v>28.68</v>
      </c>
      <c r="G50" s="40"/>
      <c r="H50" s="40"/>
      <c r="I50" s="40"/>
      <c r="J50" s="40">
        <v>25.2</v>
      </c>
      <c r="K50" s="40"/>
      <c r="L50" s="40"/>
      <c r="M50" s="32">
        <f t="shared" ref="M50:M51" si="10">IF(SUM(D50:L50)=0,"",IF(SUM(D50:L50)&gt;100,100,SUM(D50:L50)))</f>
        <v>53.879999999999995</v>
      </c>
      <c r="N50" s="52"/>
      <c r="O50" s="50" t="str">
        <f>IF(SUM(D50:L50)&gt;100,"^","")</f>
        <v/>
      </c>
      <c r="P50" s="38"/>
    </row>
    <row r="51" spans="2:16" s="25" customFormat="1" ht="15" customHeight="1">
      <c r="B51" s="41" t="s">
        <v>152</v>
      </c>
      <c r="C51" s="31" t="s">
        <v>47</v>
      </c>
      <c r="D51" s="40"/>
      <c r="E51" s="40"/>
      <c r="F51" s="40">
        <v>28.68</v>
      </c>
      <c r="G51" s="40"/>
      <c r="H51" s="40"/>
      <c r="I51" s="40"/>
      <c r="J51" s="40">
        <v>25.2</v>
      </c>
      <c r="K51" s="40"/>
      <c r="L51" s="40"/>
      <c r="M51" s="32">
        <f t="shared" si="10"/>
        <v>53.879999999999995</v>
      </c>
      <c r="N51" s="49"/>
      <c r="O51" s="51" t="str">
        <f>IF(AND(M50&lt;&gt;"",M51&lt;&gt;"",OR(D50&lt;&gt;D51,E50&lt;&gt;E51,F50&lt;&gt;F51,G50&lt;&gt;G51,H50&lt;&gt;H51,I50&lt;&gt;I51,J50&lt;&gt;J51,K50&lt;&gt;K51,L50&lt;&gt;L51)),"R","")</f>
        <v/>
      </c>
      <c r="P51" s="37"/>
    </row>
    <row r="52" spans="2:16" s="25" customFormat="1" ht="15" customHeight="1">
      <c r="B52" s="44" t="s">
        <v>137</v>
      </c>
      <c r="C52" s="81" t="s">
        <v>24</v>
      </c>
      <c r="D52" s="82"/>
      <c r="E52" s="82"/>
      <c r="F52" s="82">
        <v>28.68</v>
      </c>
      <c r="G52" s="82"/>
      <c r="H52" s="82"/>
      <c r="I52" s="82"/>
      <c r="J52" s="82">
        <v>25.2</v>
      </c>
      <c r="K52" s="82"/>
      <c r="L52" s="82"/>
      <c r="M52" s="83">
        <f>IF(SUM(D52:L52)=0,"",IF(SUM(D52:L52)&gt;100,100,SUM(D52:L52)))</f>
        <v>53.879999999999995</v>
      </c>
      <c r="N52" s="26" t="str">
        <f>IF(AND(M52&lt;&gt;"",OR(M52&lt;M50,M52&lt;M51)),"*","")</f>
        <v/>
      </c>
      <c r="O52" s="51" t="str">
        <f>IF(AND(M51&lt;&gt;"",M52&lt;&gt;"",OR(D51&lt;&gt;D52,E51&lt;&gt;E52,F51&lt;&gt;F52,G51&lt;&gt;G52,H51&lt;&gt;H52,I51&lt;&gt;I52,J51&lt;&gt;J52,K51&lt;&gt;K52,L51&lt;&gt;L52)),"R","")</f>
        <v/>
      </c>
      <c r="P52" s="39" t="str">
        <f>IF(SUM(D52:L52)=0,"",IF(SUM(D52:L52)&gt;100,"^",IF(SUM(D52:L52)&lt;30,"Ödeme Yok!","")))</f>
        <v/>
      </c>
    </row>
    <row r="53" spans="2:16" ht="3" customHeight="1">
      <c r="B53" s="27"/>
      <c r="C53" s="33"/>
      <c r="D53" s="33"/>
      <c r="E53" s="33"/>
      <c r="F53" s="33"/>
      <c r="G53" s="33"/>
      <c r="H53" s="33"/>
      <c r="I53" s="33"/>
      <c r="J53" s="33"/>
      <c r="K53" s="33"/>
      <c r="L53" s="33"/>
      <c r="M53" s="33"/>
      <c r="N53" s="36"/>
      <c r="O53" s="36"/>
    </row>
    <row r="54" spans="2:16" s="25" customFormat="1" ht="15" customHeight="1">
      <c r="B54" s="53" t="s">
        <v>44</v>
      </c>
      <c r="C54" s="31" t="s">
        <v>28</v>
      </c>
      <c r="D54" s="40"/>
      <c r="E54" s="40"/>
      <c r="F54" s="40">
        <v>8.1159999999999997</v>
      </c>
      <c r="G54" s="40"/>
      <c r="H54" s="40"/>
      <c r="I54" s="40"/>
      <c r="J54" s="40">
        <v>25.2</v>
      </c>
      <c r="K54" s="40"/>
      <c r="L54" s="40"/>
      <c r="M54" s="32">
        <f t="shared" ref="M54:M55" si="11">IF(SUM(D54:L54)=0,"",IF(SUM(D54:L54)&gt;100,100,SUM(D54:L54)))</f>
        <v>33.316000000000003</v>
      </c>
      <c r="N54" s="52"/>
      <c r="O54" s="50" t="str">
        <f>IF(SUM(D54:L54)&gt;100,"^","")</f>
        <v/>
      </c>
      <c r="P54" s="38"/>
    </row>
    <row r="55" spans="2:16" s="25" customFormat="1" ht="15" customHeight="1">
      <c r="B55" s="41" t="s">
        <v>153</v>
      </c>
      <c r="C55" s="31" t="s">
        <v>47</v>
      </c>
      <c r="D55" s="40"/>
      <c r="E55" s="40"/>
      <c r="F55" s="40">
        <v>8.1159999999999997</v>
      </c>
      <c r="G55" s="40"/>
      <c r="H55" s="40"/>
      <c r="I55" s="40"/>
      <c r="J55" s="40">
        <v>25.2</v>
      </c>
      <c r="K55" s="40"/>
      <c r="L55" s="40"/>
      <c r="M55" s="32">
        <f t="shared" si="11"/>
        <v>33.316000000000003</v>
      </c>
      <c r="N55" s="49"/>
      <c r="O55" s="51" t="str">
        <f>IF(AND(M54&lt;&gt;"",M55&lt;&gt;"",OR(D54&lt;&gt;D55,E54&lt;&gt;E55,F54&lt;&gt;F55,G54&lt;&gt;G55,H54&lt;&gt;H55,I54&lt;&gt;I55,J54&lt;&gt;J55,K54&lt;&gt;K55,L54&lt;&gt;L55)),"R","")</f>
        <v/>
      </c>
      <c r="P55" s="37"/>
    </row>
    <row r="56" spans="2:16" s="25" customFormat="1" ht="15" customHeight="1">
      <c r="B56" s="44" t="s">
        <v>137</v>
      </c>
      <c r="C56" s="81" t="s">
        <v>24</v>
      </c>
      <c r="D56" s="82"/>
      <c r="E56" s="82"/>
      <c r="F56" s="82">
        <v>8.1159999999999997</v>
      </c>
      <c r="G56" s="82"/>
      <c r="H56" s="82"/>
      <c r="I56" s="82"/>
      <c r="J56" s="82">
        <v>25.2</v>
      </c>
      <c r="K56" s="82"/>
      <c r="L56" s="82"/>
      <c r="M56" s="83">
        <f>IF(SUM(D56:L56)=0,"",IF(SUM(D56:L56)&gt;100,100,SUM(D56:L56)))</f>
        <v>33.316000000000003</v>
      </c>
      <c r="N56" s="26" t="str">
        <f>IF(AND(M56&lt;&gt;"",OR(M56&lt;M54,M56&lt;M55)),"*","")</f>
        <v/>
      </c>
      <c r="O56" s="51" t="str">
        <f>IF(AND(M55&lt;&gt;"",M56&lt;&gt;"",OR(D55&lt;&gt;D56,E55&lt;&gt;E56,F55&lt;&gt;F56,G55&lt;&gt;G56,H55&lt;&gt;H56,I55&lt;&gt;I56,J55&lt;&gt;J56,K55&lt;&gt;K56,L55&lt;&gt;L56)),"R","")</f>
        <v/>
      </c>
      <c r="P56" s="39" t="str">
        <f>IF(SUM(D56:L56)=0,"",IF(SUM(D56:L56)&gt;100,"^",IF(SUM(D56:L56)&lt;30,"Ödeme Yok!","")))</f>
        <v/>
      </c>
    </row>
    <row r="57" spans="2:16" ht="3" customHeight="1">
      <c r="B57" s="27"/>
      <c r="C57" s="33"/>
      <c r="D57" s="33"/>
      <c r="E57" s="33"/>
      <c r="F57" s="33"/>
      <c r="G57" s="33"/>
      <c r="H57" s="33"/>
      <c r="I57" s="33"/>
      <c r="J57" s="33"/>
      <c r="K57" s="33"/>
      <c r="L57" s="33"/>
      <c r="M57" s="33"/>
      <c r="N57" s="36"/>
      <c r="O57" s="36"/>
    </row>
    <row r="58" spans="2:16" s="25" customFormat="1" ht="15" customHeight="1">
      <c r="B58" s="53" t="s">
        <v>107</v>
      </c>
      <c r="C58" s="31" t="s">
        <v>28</v>
      </c>
      <c r="D58" s="40"/>
      <c r="E58" s="40"/>
      <c r="F58" s="40">
        <v>4.8</v>
      </c>
      <c r="G58" s="40"/>
      <c r="H58" s="40"/>
      <c r="I58" s="40"/>
      <c r="J58" s="40">
        <v>30</v>
      </c>
      <c r="K58" s="40"/>
      <c r="L58" s="40"/>
      <c r="M58" s="32">
        <f t="shared" ref="M58:M59" si="12">IF(SUM(D58:L58)=0,"",IF(SUM(D58:L58)&gt;100,100,SUM(D58:L58)))</f>
        <v>34.799999999999997</v>
      </c>
      <c r="N58" s="52"/>
      <c r="O58" s="50" t="str">
        <f>IF(SUM(D58:L58)&gt;100,"^","")</f>
        <v/>
      </c>
      <c r="P58" s="38"/>
    </row>
    <row r="59" spans="2:16" s="25" customFormat="1" ht="15" customHeight="1">
      <c r="B59" s="41" t="s">
        <v>139</v>
      </c>
      <c r="C59" s="31" t="s">
        <v>47</v>
      </c>
      <c r="D59" s="40"/>
      <c r="E59" s="40"/>
      <c r="F59" s="40">
        <v>4.8</v>
      </c>
      <c r="G59" s="40"/>
      <c r="H59" s="40"/>
      <c r="I59" s="40"/>
      <c r="J59" s="40">
        <v>30</v>
      </c>
      <c r="K59" s="40"/>
      <c r="L59" s="40"/>
      <c r="M59" s="32">
        <f t="shared" si="12"/>
        <v>34.799999999999997</v>
      </c>
      <c r="N59" s="49"/>
      <c r="O59" s="51" t="str">
        <f>IF(AND(M58&lt;&gt;"",M59&lt;&gt;"",OR(D58&lt;&gt;D59,E58&lt;&gt;E59,F58&lt;&gt;F59,G58&lt;&gt;G59,H58&lt;&gt;H59,I58&lt;&gt;I59,J58&lt;&gt;J59,K58&lt;&gt;K59,L58&lt;&gt;L59)),"R","")</f>
        <v/>
      </c>
      <c r="P59" s="37"/>
    </row>
    <row r="60" spans="2:16" s="25" customFormat="1" ht="15" customHeight="1">
      <c r="B60" s="44" t="s">
        <v>138</v>
      </c>
      <c r="C60" s="81" t="s">
        <v>24</v>
      </c>
      <c r="D60" s="82"/>
      <c r="E60" s="82"/>
      <c r="F60" s="82">
        <v>4.8</v>
      </c>
      <c r="G60" s="82"/>
      <c r="H60" s="82"/>
      <c r="I60" s="82"/>
      <c r="J60" s="82">
        <v>30</v>
      </c>
      <c r="K60" s="82"/>
      <c r="L60" s="82"/>
      <c r="M60" s="83">
        <f>IF(SUM(D60:L60)=0,"",IF(SUM(D60:L60)&gt;100,100,SUM(D60:L60)))</f>
        <v>34.799999999999997</v>
      </c>
      <c r="N60" s="26" t="str">
        <f>IF(AND(M60&lt;&gt;"",OR(M60&lt;M58,M60&lt;M59)),"*","")</f>
        <v/>
      </c>
      <c r="O60" s="51" t="str">
        <f>IF(AND(M59&lt;&gt;"",M60&lt;&gt;"",OR(D59&lt;&gt;D60,E59&lt;&gt;E60,F59&lt;&gt;F60,G59&lt;&gt;G60,H59&lt;&gt;H60,I59&lt;&gt;I60,J59&lt;&gt;J60,K59&lt;&gt;K60,L59&lt;&gt;L60)),"R","")</f>
        <v/>
      </c>
      <c r="P60" s="39" t="str">
        <f>IF(SUM(D60:L60)=0,"",IF(SUM(D60:L60)&gt;100,"^",IF(SUM(D60:L60)&lt;30,"Ödeme Yok!","")))</f>
        <v/>
      </c>
    </row>
    <row r="61" spans="2:16" ht="3" customHeight="1">
      <c r="B61" s="27"/>
      <c r="C61" s="33"/>
      <c r="D61" s="33"/>
      <c r="E61" s="33"/>
      <c r="F61" s="33"/>
      <c r="G61" s="33"/>
      <c r="H61" s="33"/>
      <c r="I61" s="33"/>
      <c r="J61" s="33"/>
      <c r="K61" s="33"/>
      <c r="L61" s="33"/>
      <c r="M61" s="33"/>
      <c r="N61" s="36"/>
      <c r="O61" s="36"/>
    </row>
    <row r="62" spans="2:16" s="25" customFormat="1" ht="15" customHeight="1">
      <c r="B62" s="53" t="s">
        <v>44</v>
      </c>
      <c r="C62" s="31" t="s">
        <v>28</v>
      </c>
      <c r="D62" s="40"/>
      <c r="E62" s="40"/>
      <c r="F62" s="40">
        <v>26.7</v>
      </c>
      <c r="G62" s="40"/>
      <c r="H62" s="40"/>
      <c r="I62" s="40"/>
      <c r="J62" s="40">
        <v>4.5</v>
      </c>
      <c r="K62" s="40"/>
      <c r="L62" s="40"/>
      <c r="M62" s="32">
        <f t="shared" ref="M62:M63" si="13">IF(SUM(D62:L62)=0,"",IF(SUM(D62:L62)&gt;100,100,SUM(D62:L62)))</f>
        <v>31.2</v>
      </c>
      <c r="N62" s="52"/>
      <c r="O62" s="50" t="str">
        <f>IF(SUM(D62:L62)&gt;100,"^","")</f>
        <v/>
      </c>
      <c r="P62" s="38"/>
    </row>
    <row r="63" spans="2:16" s="25" customFormat="1" ht="15" customHeight="1">
      <c r="B63" s="41" t="s">
        <v>140</v>
      </c>
      <c r="C63" s="31" t="s">
        <v>47</v>
      </c>
      <c r="D63" s="40"/>
      <c r="E63" s="40"/>
      <c r="F63" s="40">
        <v>26.7</v>
      </c>
      <c r="G63" s="40"/>
      <c r="H63" s="40"/>
      <c r="I63" s="40"/>
      <c r="J63" s="40">
        <v>4.5</v>
      </c>
      <c r="K63" s="40"/>
      <c r="L63" s="40"/>
      <c r="M63" s="32">
        <f t="shared" si="13"/>
        <v>31.2</v>
      </c>
      <c r="N63" s="49"/>
      <c r="O63" s="51" t="str">
        <f>IF(AND(M62&lt;&gt;"",M63&lt;&gt;"",OR(D62&lt;&gt;D63,E62&lt;&gt;E63,F62&lt;&gt;F63,G62&lt;&gt;G63,H62&lt;&gt;H63,I62&lt;&gt;I63,J62&lt;&gt;J63,K62&lt;&gt;K63,L62&lt;&gt;L63)),"R","")</f>
        <v/>
      </c>
      <c r="P63" s="37"/>
    </row>
    <row r="64" spans="2:16" s="25" customFormat="1" ht="15" customHeight="1">
      <c r="B64" s="44" t="s">
        <v>138</v>
      </c>
      <c r="C64" s="81" t="s">
        <v>24</v>
      </c>
      <c r="D64" s="82"/>
      <c r="E64" s="82"/>
      <c r="F64" s="82">
        <v>26.7</v>
      </c>
      <c r="G64" s="82"/>
      <c r="H64" s="82"/>
      <c r="I64" s="82"/>
      <c r="J64" s="82">
        <v>4.5</v>
      </c>
      <c r="K64" s="82"/>
      <c r="L64" s="82"/>
      <c r="M64" s="83">
        <f>IF(SUM(D64:L64)=0,"",IF(SUM(D64:L64)&gt;100,100,SUM(D64:L64)))</f>
        <v>31.2</v>
      </c>
      <c r="N64" s="26" t="str">
        <f>IF(AND(M64&lt;&gt;"",OR(M64&lt;M62,M64&lt;M63)),"*","")</f>
        <v/>
      </c>
      <c r="O64" s="51" t="str">
        <f>IF(AND(M63&lt;&gt;"",M64&lt;&gt;"",OR(D63&lt;&gt;D64,E63&lt;&gt;E64,F63&lt;&gt;F64,G63&lt;&gt;G64,H63&lt;&gt;H64,I63&lt;&gt;I64,J63&lt;&gt;J64,K63&lt;&gt;K64,L63&lt;&gt;L64)),"R","")</f>
        <v/>
      </c>
      <c r="P64" s="39" t="str">
        <f>IF(SUM(D64:L64)=0,"",IF(SUM(D64:L64)&gt;100,"^",IF(SUM(D64:L64)&lt;30,"Ödeme Yok!","")))</f>
        <v/>
      </c>
    </row>
    <row r="65" spans="2:16" ht="3" customHeight="1">
      <c r="B65" s="27"/>
      <c r="C65" s="33"/>
      <c r="D65" s="33"/>
      <c r="E65" s="33"/>
      <c r="F65" s="33"/>
      <c r="G65" s="33"/>
      <c r="H65" s="33"/>
      <c r="I65" s="33"/>
      <c r="J65" s="33"/>
      <c r="K65" s="33"/>
      <c r="L65" s="33"/>
      <c r="M65" s="33"/>
      <c r="N65" s="36"/>
      <c r="O65" s="36"/>
    </row>
    <row r="66" spans="2:16" s="25" customFormat="1" ht="15" customHeight="1">
      <c r="B66" s="53" t="s">
        <v>22</v>
      </c>
      <c r="C66" s="31" t="s">
        <v>28</v>
      </c>
      <c r="D66" s="40"/>
      <c r="E66" s="40"/>
      <c r="F66" s="40">
        <v>30</v>
      </c>
      <c r="G66" s="40"/>
      <c r="H66" s="40"/>
      <c r="I66" s="40"/>
      <c r="J66" s="40"/>
      <c r="K66" s="40">
        <v>6.9</v>
      </c>
      <c r="L66" s="40"/>
      <c r="M66" s="32">
        <f t="shared" ref="M66:M67" si="14">IF(SUM(D66:L66)=0,"",IF(SUM(D66:L66)&gt;100,100,SUM(D66:L66)))</f>
        <v>36.9</v>
      </c>
      <c r="N66" s="52"/>
      <c r="O66" s="50" t="str">
        <f>IF(SUM(D66:L66)&gt;100,"^","")</f>
        <v/>
      </c>
      <c r="P66" s="38"/>
    </row>
    <row r="67" spans="2:16" s="25" customFormat="1" ht="15" customHeight="1">
      <c r="B67" s="41" t="s">
        <v>141</v>
      </c>
      <c r="C67" s="31" t="s">
        <v>47</v>
      </c>
      <c r="D67" s="40"/>
      <c r="E67" s="40"/>
      <c r="F67" s="40">
        <v>30</v>
      </c>
      <c r="G67" s="40"/>
      <c r="H67" s="40"/>
      <c r="I67" s="40"/>
      <c r="J67" s="40"/>
      <c r="K67" s="40">
        <v>6.9</v>
      </c>
      <c r="L67" s="40"/>
      <c r="M67" s="32">
        <f t="shared" si="14"/>
        <v>36.9</v>
      </c>
      <c r="N67" s="49"/>
      <c r="O67" s="51" t="str">
        <f>IF(AND(M66&lt;&gt;"",M67&lt;&gt;"",OR(D66&lt;&gt;D67,E66&lt;&gt;E67,F66&lt;&gt;F67,G66&lt;&gt;G67,H66&lt;&gt;H67,I66&lt;&gt;I67,J66&lt;&gt;J67,K66&lt;&gt;K67,L66&lt;&gt;L67)),"R","")</f>
        <v/>
      </c>
      <c r="P67" s="37"/>
    </row>
    <row r="68" spans="2:16" s="25" customFormat="1" ht="15" customHeight="1">
      <c r="B68" s="44" t="s">
        <v>138</v>
      </c>
      <c r="C68" s="81" t="s">
        <v>24</v>
      </c>
      <c r="D68" s="82"/>
      <c r="E68" s="82"/>
      <c r="F68" s="82">
        <v>30</v>
      </c>
      <c r="G68" s="82"/>
      <c r="H68" s="82"/>
      <c r="I68" s="82"/>
      <c r="J68" s="82"/>
      <c r="K68" s="82">
        <v>6.9</v>
      </c>
      <c r="L68" s="82"/>
      <c r="M68" s="83">
        <f>IF(SUM(D68:L68)=0,"",IF(SUM(D68:L68)&gt;100,100,SUM(D68:L68)))</f>
        <v>36.9</v>
      </c>
      <c r="N68" s="26" t="str">
        <f>IF(AND(M68&lt;&gt;"",OR(M68&lt;M66,M68&lt;M67)),"*","")</f>
        <v/>
      </c>
      <c r="O68" s="51" t="str">
        <f>IF(AND(M67&lt;&gt;"",M68&lt;&gt;"",OR(D67&lt;&gt;D68,E67&lt;&gt;E68,F67&lt;&gt;F68,G67&lt;&gt;G68,H67&lt;&gt;H68,I67&lt;&gt;I68,J67&lt;&gt;J68,K67&lt;&gt;K68,L67&lt;&gt;L68)),"R","")</f>
        <v/>
      </c>
      <c r="P68" s="39" t="str">
        <f>IF(SUM(D68:L68)=0,"",IF(SUM(D68:L68)&gt;100,"^",IF(SUM(D68:L68)&lt;30,"Ödeme Yok!","")))</f>
        <v/>
      </c>
    </row>
    <row r="69" spans="2:16" ht="3" customHeight="1">
      <c r="B69" s="27"/>
      <c r="C69" s="33"/>
      <c r="D69" s="33"/>
      <c r="E69" s="33"/>
      <c r="F69" s="33"/>
      <c r="G69" s="33"/>
      <c r="H69" s="33"/>
      <c r="I69" s="33"/>
      <c r="J69" s="33"/>
      <c r="K69" s="33"/>
      <c r="L69" s="33"/>
      <c r="M69" s="33"/>
      <c r="N69" s="36"/>
      <c r="O69"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6:F48 I46:J48 F50:F52 I50:J52 F54:F56 I54:J56 F58:F60 I58:J60 F62:F64 I62:J64 F66:F68 I66:J68">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6:H48 E46:E48 G50:H52 E50:E52 G54:H56 E54:E56 G58:H60 E58:E60 G62:H64 E62:E64 G66:H68 E66:E68">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6:L48 D46:D48 K50:L52 D50:D52 K54:L56 D54:D56 K58:L60 D58:D60 K62:L64 D62:D64 K66:L68 D66:D68">
      <formula1>0</formula1>
      <formula2>20</formula2>
    </dataValidation>
    <dataValidation type="list" allowBlank="1" showInputMessage="1" showErrorMessage="1" error="Lütfen kutudan bir unvan seçimi yapınız..." sqref="B10 B14 B18 B22 B26 B30 B34 B38 B42 B46 B50 B54 B58 B62 B66">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sheetPr>
    <tabColor rgb="FFFFC000"/>
  </sheetPr>
  <dimension ref="B1:Q17"/>
  <sheetViews>
    <sheetView showGridLines="0" showRuler="0" zoomScaleNormal="100" workbookViewId="0">
      <pane ySplit="8" topLeftCell="A9" activePane="bottomLeft" state="frozen"/>
      <selection pane="bottomLeft"/>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Anasayfa!B43&amp;"- "&amp;Anasayfa!C43</f>
        <v>3.9- Sosyal Bilimler Meslek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44</v>
      </c>
      <c r="C10" s="31" t="s">
        <v>28</v>
      </c>
      <c r="D10" s="40"/>
      <c r="E10" s="40"/>
      <c r="F10" s="40">
        <v>30</v>
      </c>
      <c r="G10" s="40"/>
      <c r="H10" s="40"/>
      <c r="I10" s="40"/>
      <c r="J10" s="40">
        <v>30</v>
      </c>
      <c r="K10" s="40"/>
      <c r="L10" s="40"/>
      <c r="M10" s="32">
        <f t="shared" ref="M10:M11" si="0">IF(SUM(D10:L10)=0,"",IF(SUM(D10:L10)&gt;100,100,SUM(D10:L10)))</f>
        <v>60</v>
      </c>
      <c r="N10" s="52"/>
      <c r="O10" s="50" t="str">
        <f>IF(SUM(D10:L10)&gt;100,"^","")</f>
        <v/>
      </c>
      <c r="P10" s="38"/>
    </row>
    <row r="11" spans="2:17" s="25" customFormat="1" ht="15" customHeight="1">
      <c r="B11" s="41" t="s">
        <v>216</v>
      </c>
      <c r="C11" s="31" t="s">
        <v>47</v>
      </c>
      <c r="D11" s="40"/>
      <c r="E11" s="40"/>
      <c r="F11" s="40">
        <v>30</v>
      </c>
      <c r="G11" s="40"/>
      <c r="H11" s="40"/>
      <c r="I11" s="40"/>
      <c r="J11" s="40">
        <v>30</v>
      </c>
      <c r="K11" s="40"/>
      <c r="L11" s="40"/>
      <c r="M11" s="32">
        <f t="shared" si="0"/>
        <v>60</v>
      </c>
      <c r="N11" s="49"/>
      <c r="O11" s="51" t="str">
        <f>IF(AND(M10&lt;&gt;"",M11&lt;&gt;"",OR(D10&lt;&gt;D11,E10&lt;&gt;E11,F10&lt;&gt;F11,G10&lt;&gt;G11,H10&lt;&gt;H11,I10&lt;&gt;I11,J10&lt;&gt;J11,K10&lt;&gt;K11,L10&lt;&gt;L11)),"R","")</f>
        <v/>
      </c>
      <c r="P11" s="37"/>
    </row>
    <row r="12" spans="2:17" s="25" customFormat="1" ht="15" customHeight="1">
      <c r="B12" s="44" t="s">
        <v>217</v>
      </c>
      <c r="C12" s="81" t="s">
        <v>24</v>
      </c>
      <c r="D12" s="82"/>
      <c r="E12" s="82"/>
      <c r="F12" s="82">
        <v>30</v>
      </c>
      <c r="G12" s="82"/>
      <c r="H12" s="82"/>
      <c r="I12" s="82"/>
      <c r="J12" s="82">
        <v>30</v>
      </c>
      <c r="K12" s="82"/>
      <c r="L12" s="82"/>
      <c r="M12" s="83">
        <f>IF(SUM(D12:L12)=0,"",IF(SUM(D12:L12)&gt;100,100,SUM(D12:L12)))</f>
        <v>60</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126</v>
      </c>
      <c r="C14" s="31" t="s">
        <v>28</v>
      </c>
      <c r="D14" s="40"/>
      <c r="E14" s="40"/>
      <c r="F14" s="40">
        <v>30</v>
      </c>
      <c r="G14" s="40"/>
      <c r="H14" s="40"/>
      <c r="I14" s="40"/>
      <c r="J14" s="40"/>
      <c r="K14" s="40"/>
      <c r="L14" s="40"/>
      <c r="M14" s="32">
        <f t="shared" ref="M14:M15" si="1">IF(SUM(D14:L14)=0,"",IF(SUM(D14:L14)&gt;100,100,SUM(D14:L14)))</f>
        <v>30</v>
      </c>
      <c r="N14" s="52"/>
      <c r="O14" s="50" t="str">
        <f>IF(SUM(D14:L14)&gt;100,"^","")</f>
        <v/>
      </c>
      <c r="P14" s="38"/>
    </row>
    <row r="15" spans="2:17" s="25" customFormat="1" ht="15" customHeight="1">
      <c r="B15" s="41" t="s">
        <v>218</v>
      </c>
      <c r="C15" s="31" t="s">
        <v>47</v>
      </c>
      <c r="D15" s="40"/>
      <c r="E15" s="40"/>
      <c r="F15" s="40">
        <v>30</v>
      </c>
      <c r="G15" s="40"/>
      <c r="H15" s="40"/>
      <c r="I15" s="40"/>
      <c r="J15" s="40"/>
      <c r="K15" s="40"/>
      <c r="L15" s="40"/>
      <c r="M15" s="32">
        <f t="shared" si="1"/>
        <v>30</v>
      </c>
      <c r="N15" s="49"/>
      <c r="O15" s="51" t="str">
        <f>IF(AND(M14&lt;&gt;"",M15&lt;&gt;"",OR(D14&lt;&gt;D15,E14&lt;&gt;E15,F14&lt;&gt;F15,G14&lt;&gt;G15,H14&lt;&gt;H15,I14&lt;&gt;I15,J14&lt;&gt;J15,K14&lt;&gt;K15,L14&lt;&gt;L15)),"R","")</f>
        <v/>
      </c>
      <c r="P15" s="37"/>
    </row>
    <row r="16" spans="2:17" s="25" customFormat="1" ht="15" customHeight="1">
      <c r="B16" s="44" t="s">
        <v>219</v>
      </c>
      <c r="C16" s="81" t="s">
        <v>24</v>
      </c>
      <c r="D16" s="82"/>
      <c r="E16" s="82"/>
      <c r="F16" s="82">
        <v>30</v>
      </c>
      <c r="G16" s="82"/>
      <c r="H16" s="82"/>
      <c r="I16" s="82"/>
      <c r="J16" s="82"/>
      <c r="K16" s="82"/>
      <c r="L16" s="82"/>
      <c r="M16" s="83">
        <f>IF(SUM(D16:L16)=0,"",IF(SUM(D16:L16)&gt;100,100,SUM(D16:L16)))</f>
        <v>30</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5" ht="3" customHeight="1">
      <c r="B17" s="27"/>
      <c r="C17" s="33"/>
      <c r="D17" s="33"/>
      <c r="E17" s="33"/>
      <c r="F17" s="33"/>
      <c r="G17" s="33"/>
      <c r="H17" s="33"/>
      <c r="I17" s="33"/>
      <c r="J17" s="33"/>
      <c r="K17" s="33"/>
      <c r="L17" s="33"/>
      <c r="M17" s="33"/>
      <c r="N17" s="36"/>
      <c r="O17"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B14">
      <formula1>unvansec!$A$2:$A$9</formula1>
    </dataValidation>
    <dataValidation type="decimal" allowBlank="1" showInputMessage="1" showErrorMessage="1" errorTitle="UYARI" error="Bu alan için 0-20 arası bir puan girebilirsiniz ve ondalık kısmı virgül ile ayrılmalıdır !" sqref="K10:L12 D10:D12 K14:L16 D14:D16">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sheetPr>
    <tabColor rgb="FFFFC000"/>
  </sheetPr>
  <dimension ref="B1:Q13"/>
  <sheetViews>
    <sheetView showGridLines="0" showRuler="0" zoomScaleNormal="100" workbookViewId="0">
      <pane ySplit="8" topLeftCell="A9" activePane="bottomLeft" state="frozen"/>
      <selection pane="bottomLeft"/>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Anasayfa!B44&amp;"- "&amp;Anasayfa!C44</f>
        <v>3.10- Şebinkarahisar Sosyal Bilimler Meslek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126</v>
      </c>
      <c r="C10" s="31" t="s">
        <v>28</v>
      </c>
      <c r="D10" s="40"/>
      <c r="E10" s="40"/>
      <c r="F10" s="40">
        <v>21.6</v>
      </c>
      <c r="G10" s="40"/>
      <c r="H10" s="40"/>
      <c r="I10" s="40"/>
      <c r="J10" s="40">
        <v>8.1</v>
      </c>
      <c r="K10" s="40">
        <v>3</v>
      </c>
      <c r="L10" s="40"/>
      <c r="M10" s="32">
        <f t="shared" ref="M10:M11" si="0">IF(SUM(D10:L10)=0,"",IF(SUM(D10:L10)&gt;100,100,SUM(D10:L10)))</f>
        <v>32.700000000000003</v>
      </c>
      <c r="N10" s="52"/>
      <c r="O10" s="50" t="str">
        <f>IF(SUM(D10:L10)&gt;100,"^","")</f>
        <v/>
      </c>
      <c r="P10" s="38"/>
    </row>
    <row r="11" spans="2:17" s="25" customFormat="1" ht="15" customHeight="1">
      <c r="B11" s="41" t="s">
        <v>354</v>
      </c>
      <c r="C11" s="31" t="s">
        <v>47</v>
      </c>
      <c r="D11" s="40"/>
      <c r="E11" s="40"/>
      <c r="F11" s="40">
        <v>21.6</v>
      </c>
      <c r="G11" s="40"/>
      <c r="H11" s="40"/>
      <c r="I11" s="40"/>
      <c r="J11" s="40">
        <v>8.1</v>
      </c>
      <c r="K11" s="40">
        <v>3</v>
      </c>
      <c r="L11" s="40"/>
      <c r="M11" s="32">
        <f t="shared" si="0"/>
        <v>32.700000000000003</v>
      </c>
      <c r="N11" s="49"/>
      <c r="O11" s="51" t="str">
        <f>IF(AND(M10&lt;&gt;"",M11&lt;&gt;"",OR(D10&lt;&gt;D11,E10&lt;&gt;E11,F10&lt;&gt;F11,G10&lt;&gt;G11,H10&lt;&gt;H11,I10&lt;&gt;I11,J10&lt;&gt;J11,K10&lt;&gt;K11,L10&lt;&gt;L11)),"R","")</f>
        <v/>
      </c>
      <c r="P11" s="37"/>
    </row>
    <row r="12" spans="2:17" s="25" customFormat="1" ht="15" customHeight="1">
      <c r="B12" s="44" t="s">
        <v>322</v>
      </c>
      <c r="C12" s="81" t="s">
        <v>24</v>
      </c>
      <c r="D12" s="82"/>
      <c r="E12" s="82"/>
      <c r="F12" s="82">
        <v>21.6</v>
      </c>
      <c r="G12" s="82"/>
      <c r="H12" s="82"/>
      <c r="I12" s="82"/>
      <c r="J12" s="82">
        <v>7.2</v>
      </c>
      <c r="K12" s="82">
        <v>3</v>
      </c>
      <c r="L12" s="82"/>
      <c r="M12" s="83">
        <f>IF(SUM(D12:L12)=0,"",IF(SUM(D12:L12)&gt;100,100,SUM(D12:L12)))</f>
        <v>31.8</v>
      </c>
      <c r="N12" s="26" t="str">
        <f>IF(AND(M12&lt;&gt;"",OR(M12&lt;M10,M12&lt;M11)),"*","")</f>
        <v>*</v>
      </c>
      <c r="O12" s="51" t="str">
        <f>IF(AND(M11&lt;&gt;"",M12&lt;&gt;"",OR(D11&lt;&gt;D12,E11&lt;&gt;E12,F11&lt;&gt;F12,G11&lt;&gt;G12,H11&lt;&gt;H12,I11&lt;&gt;I12,J11&lt;&gt;J12,K11&lt;&gt;K12,L11&lt;&gt;L12)),"R","")</f>
        <v>R</v>
      </c>
      <c r="P12" s="39" t="str">
        <f>IF(SUM(D12:L12)=0,"",IF(SUM(D12:L12)&gt;100,"^",IF(SUM(D12:L12)&lt;30,"Ödeme Yok!","")))</f>
        <v/>
      </c>
    </row>
    <row r="13" spans="2:17" ht="3" customHeight="1">
      <c r="B13" s="27"/>
      <c r="C13" s="33"/>
      <c r="D13" s="33"/>
      <c r="E13" s="33"/>
      <c r="F13" s="33"/>
      <c r="G13" s="33"/>
      <c r="H13" s="33"/>
      <c r="I13" s="33"/>
      <c r="J13" s="33"/>
      <c r="K13" s="33"/>
      <c r="L13" s="33"/>
      <c r="M13" s="33"/>
      <c r="N13" s="36"/>
      <c r="O13"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list" allowBlank="1" showInputMessage="1" showErrorMessage="1" error="Lütfen kutudan bir unvan seçimi yapınız..." sqref="B10">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sheetPr>
    <tabColor rgb="FFFFC000"/>
  </sheetPr>
  <dimension ref="B1:Q17"/>
  <sheetViews>
    <sheetView showGridLines="0" showRuler="0" zoomScaleNormal="100" workbookViewId="0">
      <pane ySplit="8" topLeftCell="A9" activePane="bottomLeft" state="frozen"/>
      <selection pane="bottomLeft"/>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Anasayfa!B45&amp;"- "&amp;Anasayfa!C45</f>
        <v>3.11- Şebinkarahisar Teknik Bilimler Meslek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44</v>
      </c>
      <c r="C10" s="31" t="s">
        <v>28</v>
      </c>
      <c r="D10" s="40"/>
      <c r="E10" s="40"/>
      <c r="F10" s="40">
        <v>25.875</v>
      </c>
      <c r="G10" s="40"/>
      <c r="H10" s="40"/>
      <c r="I10" s="40"/>
      <c r="J10" s="40">
        <v>22.95</v>
      </c>
      <c r="K10" s="40"/>
      <c r="L10" s="40"/>
      <c r="M10" s="32">
        <f t="shared" ref="M10:M11" si="0">IF(SUM(D10:L10)=0,"",IF(SUM(D10:L10)&gt;100,100,SUM(D10:L10)))</f>
        <v>48.825000000000003</v>
      </c>
      <c r="N10" s="52"/>
      <c r="O10" s="50" t="str">
        <f>IF(SUM(D10:L10)&gt;100,"^","")</f>
        <v/>
      </c>
      <c r="P10" s="38"/>
    </row>
    <row r="11" spans="2:17" s="25" customFormat="1" ht="15" customHeight="1">
      <c r="B11" s="41" t="s">
        <v>366</v>
      </c>
      <c r="C11" s="31" t="s">
        <v>47</v>
      </c>
      <c r="D11" s="40"/>
      <c r="E11" s="40"/>
      <c r="F11" s="40">
        <v>25.875</v>
      </c>
      <c r="G11" s="40"/>
      <c r="H11" s="40"/>
      <c r="I11" s="40"/>
      <c r="J11" s="40">
        <v>22.95</v>
      </c>
      <c r="K11" s="40"/>
      <c r="L11" s="40"/>
      <c r="M11" s="32">
        <f t="shared" si="0"/>
        <v>48.825000000000003</v>
      </c>
      <c r="N11" s="49"/>
      <c r="O11" s="51" t="str">
        <f>IF(AND(M10&lt;&gt;"",M11&lt;&gt;"",OR(D10&lt;&gt;D11,E10&lt;&gt;E11,F10&lt;&gt;F11,G10&lt;&gt;G11,H10&lt;&gt;H11,I10&lt;&gt;I11,J10&lt;&gt;J11,K10&lt;&gt;K11,L10&lt;&gt;L11)),"R","")</f>
        <v/>
      </c>
      <c r="P11" s="37"/>
    </row>
    <row r="12" spans="2:17" s="25" customFormat="1" ht="15" customHeight="1">
      <c r="B12" s="44" t="s">
        <v>187</v>
      </c>
      <c r="C12" s="81" t="s">
        <v>24</v>
      </c>
      <c r="D12" s="82"/>
      <c r="E12" s="82"/>
      <c r="F12" s="82">
        <v>25.875</v>
      </c>
      <c r="G12" s="82"/>
      <c r="H12" s="82"/>
      <c r="I12" s="82"/>
      <c r="J12" s="82">
        <v>22.95</v>
      </c>
      <c r="K12" s="82"/>
      <c r="L12" s="82"/>
      <c r="M12" s="83">
        <f>IF(SUM(D12:L12)=0,"",IF(SUM(D12:L12)&gt;100,100,SUM(D12:L12)))</f>
        <v>48.825000000000003</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22</v>
      </c>
      <c r="C14" s="31" t="s">
        <v>28</v>
      </c>
      <c r="D14" s="40"/>
      <c r="E14" s="40"/>
      <c r="F14" s="40">
        <v>15.975</v>
      </c>
      <c r="G14" s="40"/>
      <c r="H14" s="40"/>
      <c r="I14" s="40"/>
      <c r="J14" s="40">
        <v>15.9</v>
      </c>
      <c r="K14" s="40"/>
      <c r="L14" s="40"/>
      <c r="M14" s="32">
        <f t="shared" ref="M14:M15" si="1">IF(SUM(D14:L14)=0,"",IF(SUM(D14:L14)&gt;100,100,SUM(D14:L14)))</f>
        <v>31.875</v>
      </c>
      <c r="N14" s="52"/>
      <c r="O14" s="50" t="str">
        <f>IF(SUM(D14:L14)&gt;100,"^","")</f>
        <v/>
      </c>
      <c r="P14" s="38"/>
    </row>
    <row r="15" spans="2:17" s="25" customFormat="1" ht="15" customHeight="1">
      <c r="B15" s="41" t="s">
        <v>367</v>
      </c>
      <c r="C15" s="31" t="s">
        <v>47</v>
      </c>
      <c r="D15" s="40"/>
      <c r="E15" s="40"/>
      <c r="F15" s="40">
        <v>15.975</v>
      </c>
      <c r="G15" s="40"/>
      <c r="H15" s="40"/>
      <c r="I15" s="40"/>
      <c r="J15" s="40">
        <v>15.9</v>
      </c>
      <c r="K15" s="40"/>
      <c r="L15" s="40"/>
      <c r="M15" s="32">
        <f t="shared" si="1"/>
        <v>31.875</v>
      </c>
      <c r="N15" s="49"/>
      <c r="O15" s="51" t="str">
        <f>IF(AND(M14&lt;&gt;"",M15&lt;&gt;"",OR(D14&lt;&gt;D15,E14&lt;&gt;E15,F14&lt;&gt;F15,G14&lt;&gt;G15,H14&lt;&gt;H15,I14&lt;&gt;I15,J14&lt;&gt;J15,K14&lt;&gt;K15,L14&lt;&gt;L15)),"R","")</f>
        <v/>
      </c>
      <c r="P15" s="37"/>
    </row>
    <row r="16" spans="2:17" s="25" customFormat="1" ht="15" customHeight="1">
      <c r="B16" s="44" t="s">
        <v>187</v>
      </c>
      <c r="C16" s="81" t="s">
        <v>24</v>
      </c>
      <c r="D16" s="82"/>
      <c r="E16" s="82"/>
      <c r="F16" s="82">
        <v>15.975</v>
      </c>
      <c r="G16" s="82"/>
      <c r="H16" s="82"/>
      <c r="I16" s="82"/>
      <c r="J16" s="82">
        <v>15.9</v>
      </c>
      <c r="K16" s="82"/>
      <c r="L16" s="82"/>
      <c r="M16" s="83">
        <f>IF(SUM(D16:L16)=0,"",IF(SUM(D16:L16)&gt;100,100,SUM(D16:L16)))</f>
        <v>31.875</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5" ht="3" customHeight="1">
      <c r="B17" s="27"/>
      <c r="C17" s="33"/>
      <c r="D17" s="33"/>
      <c r="E17" s="33"/>
      <c r="F17" s="33"/>
      <c r="G17" s="33"/>
      <c r="H17" s="33"/>
      <c r="I17" s="33"/>
      <c r="J17" s="33"/>
      <c r="K17" s="33"/>
      <c r="L17" s="33"/>
      <c r="M17" s="33"/>
      <c r="N17" s="36"/>
      <c r="O17"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B14">
      <formula1>unvansec!$A$2:$A$9</formula1>
    </dataValidation>
    <dataValidation type="decimal" allowBlank="1" showInputMessage="1" showErrorMessage="1" errorTitle="UYARI" error="Bu alan için 0-20 arası bir puan girebilirsiniz ve ondalık kısmı virgül ile ayrılmalıdır !" sqref="K10:L12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sheetPr>
    <tabColor rgb="FFFFC000"/>
  </sheetPr>
  <dimension ref="B1:Q53"/>
  <sheetViews>
    <sheetView showGridLines="0" showRuler="0" zoomScaleNormal="100" workbookViewId="0">
      <pane ySplit="8" topLeftCell="A9" activePane="bottomLeft" state="frozen"/>
      <selection pane="bottomLeft" activeCell="B12" sqref="B12"/>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Anasayfa!B46&amp;"- "&amp;Anasayfa!C46</f>
        <v>3.12- Teknik Bilimler Meslek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107</v>
      </c>
      <c r="C10" s="31" t="s">
        <v>28</v>
      </c>
      <c r="D10" s="40"/>
      <c r="E10" s="40"/>
      <c r="F10" s="40">
        <v>12.3</v>
      </c>
      <c r="G10" s="40"/>
      <c r="H10" s="40"/>
      <c r="I10" s="40"/>
      <c r="J10" s="40">
        <v>30</v>
      </c>
      <c r="K10" s="40"/>
      <c r="L10" s="40"/>
      <c r="M10" s="32">
        <f t="shared" ref="M10:M11" si="0">IF(SUM(D10:L10)=0,"",IF(SUM(D10:L10)&gt;100,100,SUM(D10:L10)))</f>
        <v>42.3</v>
      </c>
      <c r="N10" s="52"/>
      <c r="O10" s="50" t="str">
        <f>IF(SUM(D10:L10)&gt;100,"^","")</f>
        <v/>
      </c>
      <c r="P10" s="38"/>
    </row>
    <row r="11" spans="2:17" s="25" customFormat="1" ht="15" customHeight="1">
      <c r="B11" s="41" t="s">
        <v>341</v>
      </c>
      <c r="C11" s="31" t="s">
        <v>47</v>
      </c>
      <c r="D11" s="40"/>
      <c r="E11" s="40"/>
      <c r="F11" s="40">
        <v>12.3</v>
      </c>
      <c r="G11" s="40"/>
      <c r="H11" s="40"/>
      <c r="I11" s="40"/>
      <c r="J11" s="40">
        <v>30</v>
      </c>
      <c r="K11" s="40"/>
      <c r="L11" s="40"/>
      <c r="M11" s="32">
        <f t="shared" si="0"/>
        <v>42.3</v>
      </c>
      <c r="N11" s="49"/>
      <c r="O11" s="51" t="str">
        <f>IF(AND(M10&lt;&gt;"",M11&lt;&gt;"",OR(D10&lt;&gt;D11,E10&lt;&gt;E11,F10&lt;&gt;F11,G10&lt;&gt;G11,H10&lt;&gt;H11,I10&lt;&gt;I11,J10&lt;&gt;J11,K10&lt;&gt;K11,L10&lt;&gt;L11)),"R","")</f>
        <v/>
      </c>
      <c r="P11" s="37"/>
    </row>
    <row r="12" spans="2:17" s="25" customFormat="1" ht="15" customHeight="1">
      <c r="B12" s="44" t="s">
        <v>340</v>
      </c>
      <c r="C12" s="81" t="s">
        <v>24</v>
      </c>
      <c r="D12" s="82"/>
      <c r="E12" s="82"/>
      <c r="F12" s="82">
        <v>12.3</v>
      </c>
      <c r="G12" s="82"/>
      <c r="H12" s="82"/>
      <c r="I12" s="82"/>
      <c r="J12" s="82">
        <v>30</v>
      </c>
      <c r="K12" s="82"/>
      <c r="L12" s="82"/>
      <c r="M12" s="83">
        <f>IF(SUM(D12:L12)=0,"",IF(SUM(D12:L12)&gt;100,100,SUM(D12:L12)))</f>
        <v>42.3</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107</v>
      </c>
      <c r="C14" s="31" t="s">
        <v>28</v>
      </c>
      <c r="D14" s="40"/>
      <c r="E14" s="40"/>
      <c r="F14" s="40">
        <v>12.824999999999999</v>
      </c>
      <c r="G14" s="40"/>
      <c r="H14" s="40"/>
      <c r="I14" s="40"/>
      <c r="J14" s="40">
        <v>30</v>
      </c>
      <c r="K14" s="40"/>
      <c r="L14" s="40"/>
      <c r="M14" s="32">
        <f t="shared" ref="M14:M15" si="1">IF(SUM(D14:L14)=0,"",IF(SUM(D14:L14)&gt;100,100,SUM(D14:L14)))</f>
        <v>42.825000000000003</v>
      </c>
      <c r="N14" s="52"/>
      <c r="O14" s="50" t="str">
        <f>IF(SUM(D14:L14)&gt;100,"^","")</f>
        <v/>
      </c>
      <c r="P14" s="38"/>
    </row>
    <row r="15" spans="2:17" s="25" customFormat="1" ht="15" customHeight="1">
      <c r="B15" s="41" t="s">
        <v>342</v>
      </c>
      <c r="C15" s="31" t="s">
        <v>47</v>
      </c>
      <c r="D15" s="40"/>
      <c r="E15" s="40"/>
      <c r="F15" s="40">
        <v>12.824999999999999</v>
      </c>
      <c r="G15" s="40"/>
      <c r="H15" s="40"/>
      <c r="I15" s="40"/>
      <c r="J15" s="40">
        <v>30</v>
      </c>
      <c r="K15" s="40"/>
      <c r="L15" s="40"/>
      <c r="M15" s="32">
        <f t="shared" si="1"/>
        <v>42.825000000000003</v>
      </c>
      <c r="N15" s="49"/>
      <c r="O15" s="51" t="str">
        <f>IF(AND(M14&lt;&gt;"",M15&lt;&gt;"",OR(D14&lt;&gt;D15,E14&lt;&gt;E15,F14&lt;&gt;F15,G14&lt;&gt;G15,H14&lt;&gt;H15,I14&lt;&gt;I15,J14&lt;&gt;J15,K14&lt;&gt;K15,L14&lt;&gt;L15)),"R","")</f>
        <v/>
      </c>
      <c r="P15" s="37"/>
    </row>
    <row r="16" spans="2:17" s="25" customFormat="1" ht="15" customHeight="1">
      <c r="B16" s="44" t="s">
        <v>340</v>
      </c>
      <c r="C16" s="81" t="s">
        <v>24</v>
      </c>
      <c r="D16" s="82"/>
      <c r="E16" s="82"/>
      <c r="F16" s="82">
        <v>12.824999999999999</v>
      </c>
      <c r="G16" s="82"/>
      <c r="H16" s="82"/>
      <c r="I16" s="82"/>
      <c r="J16" s="82">
        <v>30</v>
      </c>
      <c r="K16" s="82"/>
      <c r="L16" s="82"/>
      <c r="M16" s="83">
        <f>IF(SUM(D16:L16)=0,"",IF(SUM(D16:L16)&gt;100,100,SUM(D16:L16)))</f>
        <v>42.825000000000003</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107</v>
      </c>
      <c r="C18" s="31" t="s">
        <v>28</v>
      </c>
      <c r="D18" s="40"/>
      <c r="E18" s="40"/>
      <c r="F18" s="40">
        <v>10.8</v>
      </c>
      <c r="G18" s="40"/>
      <c r="H18" s="40"/>
      <c r="I18" s="40"/>
      <c r="J18" s="40">
        <v>28.2</v>
      </c>
      <c r="K18" s="40"/>
      <c r="L18" s="40"/>
      <c r="M18" s="32">
        <f t="shared" ref="M18:M19" si="2">IF(SUM(D18:L18)=0,"",IF(SUM(D18:L18)&gt;100,100,SUM(D18:L18)))</f>
        <v>39</v>
      </c>
      <c r="N18" s="52"/>
      <c r="O18" s="50" t="str">
        <f>IF(SUM(D18:L18)&gt;100,"^","")</f>
        <v/>
      </c>
      <c r="P18" s="38"/>
    </row>
    <row r="19" spans="2:16" s="25" customFormat="1" ht="15" customHeight="1">
      <c r="B19" s="41" t="s">
        <v>343</v>
      </c>
      <c r="C19" s="31" t="s">
        <v>47</v>
      </c>
      <c r="D19" s="40"/>
      <c r="E19" s="40"/>
      <c r="F19" s="40">
        <v>10.8</v>
      </c>
      <c r="G19" s="40"/>
      <c r="H19" s="40"/>
      <c r="I19" s="40"/>
      <c r="J19" s="40">
        <v>28.2</v>
      </c>
      <c r="K19" s="40"/>
      <c r="L19" s="40"/>
      <c r="M19" s="32">
        <f t="shared" si="2"/>
        <v>39</v>
      </c>
      <c r="N19" s="49"/>
      <c r="O19" s="51" t="str">
        <f>IF(AND(M18&lt;&gt;"",M19&lt;&gt;"",OR(D18&lt;&gt;D19,E18&lt;&gt;E19,F18&lt;&gt;F19,G18&lt;&gt;G19,H18&lt;&gt;H19,I18&lt;&gt;I19,J18&lt;&gt;J19,K18&lt;&gt;K19,L18&lt;&gt;L19)),"R","")</f>
        <v/>
      </c>
      <c r="P19" s="37"/>
    </row>
    <row r="20" spans="2:16" s="25" customFormat="1" ht="15" customHeight="1">
      <c r="B20" s="44" t="s">
        <v>182</v>
      </c>
      <c r="C20" s="81" t="s">
        <v>24</v>
      </c>
      <c r="D20" s="82"/>
      <c r="E20" s="82"/>
      <c r="F20" s="82">
        <v>10.8</v>
      </c>
      <c r="G20" s="82"/>
      <c r="H20" s="82"/>
      <c r="I20" s="82"/>
      <c r="J20" s="82">
        <v>28.2</v>
      </c>
      <c r="K20" s="82"/>
      <c r="L20" s="82"/>
      <c r="M20" s="83">
        <f>IF(SUM(D20:L20)=0,"",IF(SUM(D20:L20)&gt;100,100,SUM(D20:L20)))</f>
        <v>39</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44</v>
      </c>
      <c r="C22" s="31" t="s">
        <v>28</v>
      </c>
      <c r="D22" s="40"/>
      <c r="E22" s="40"/>
      <c r="F22" s="40">
        <v>25.2</v>
      </c>
      <c r="G22" s="40"/>
      <c r="H22" s="40"/>
      <c r="I22" s="40"/>
      <c r="J22" s="40">
        <v>2.4</v>
      </c>
      <c r="K22" s="40">
        <v>5.4</v>
      </c>
      <c r="L22" s="40"/>
      <c r="M22" s="32">
        <f t="shared" ref="M22:M23" si="3">IF(SUM(D22:L22)=0,"",IF(SUM(D22:L22)&gt;100,100,SUM(D22:L22)))</f>
        <v>33</v>
      </c>
      <c r="N22" s="52"/>
      <c r="O22" s="50" t="str">
        <f>IF(SUM(D22:L22)&gt;100,"^","")</f>
        <v/>
      </c>
      <c r="P22" s="38"/>
    </row>
    <row r="23" spans="2:16" s="25" customFormat="1" ht="15" customHeight="1">
      <c r="B23" s="41" t="s">
        <v>344</v>
      </c>
      <c r="C23" s="31" t="s">
        <v>47</v>
      </c>
      <c r="D23" s="40"/>
      <c r="E23" s="40"/>
      <c r="F23" s="40">
        <v>25.2</v>
      </c>
      <c r="G23" s="40"/>
      <c r="H23" s="40"/>
      <c r="I23" s="40"/>
      <c r="J23" s="40">
        <v>2.4</v>
      </c>
      <c r="K23" s="40">
        <v>5.4</v>
      </c>
      <c r="L23" s="40"/>
      <c r="M23" s="32">
        <f t="shared" si="3"/>
        <v>33</v>
      </c>
      <c r="N23" s="49"/>
      <c r="O23" s="51" t="str">
        <f>IF(AND(M22&lt;&gt;"",M23&lt;&gt;"",OR(D22&lt;&gt;D23,E22&lt;&gt;E23,F22&lt;&gt;F23,G22&lt;&gt;G23,H22&lt;&gt;H23,I22&lt;&gt;I23,J22&lt;&gt;J23,K22&lt;&gt;K23,L22&lt;&gt;L23)),"R","")</f>
        <v/>
      </c>
      <c r="P23" s="37"/>
    </row>
    <row r="24" spans="2:16" s="25" customFormat="1" ht="15" customHeight="1">
      <c r="B24" s="44" t="s">
        <v>182</v>
      </c>
      <c r="C24" s="81" t="s">
        <v>24</v>
      </c>
      <c r="D24" s="82"/>
      <c r="E24" s="82"/>
      <c r="F24" s="82">
        <v>25.2</v>
      </c>
      <c r="G24" s="82"/>
      <c r="H24" s="82"/>
      <c r="I24" s="82"/>
      <c r="J24" s="82">
        <v>2.4</v>
      </c>
      <c r="K24" s="82">
        <v>5.4</v>
      </c>
      <c r="L24" s="82"/>
      <c r="M24" s="83">
        <f>IF(SUM(D24:L24)=0,"",IF(SUM(D24:L24)&gt;100,100,SUM(D24:L24)))</f>
        <v>33</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22</v>
      </c>
      <c r="C26" s="31" t="s">
        <v>28</v>
      </c>
      <c r="D26" s="40"/>
      <c r="E26" s="40"/>
      <c r="F26" s="40"/>
      <c r="G26" s="40">
        <v>15</v>
      </c>
      <c r="H26" s="40">
        <v>15</v>
      </c>
      <c r="I26" s="40"/>
      <c r="J26" s="40"/>
      <c r="K26" s="40"/>
      <c r="L26" s="40"/>
      <c r="M26" s="32">
        <f t="shared" ref="M26:M27" si="4">IF(SUM(D26:L26)=0,"",IF(SUM(D26:L26)&gt;100,100,SUM(D26:L26)))</f>
        <v>30</v>
      </c>
      <c r="N26" s="52"/>
      <c r="O26" s="50" t="str">
        <f>IF(SUM(D26:L26)&gt;100,"^","")</f>
        <v/>
      </c>
      <c r="P26" s="38"/>
    </row>
    <row r="27" spans="2:16" s="25" customFormat="1" ht="15" customHeight="1">
      <c r="B27" s="41" t="s">
        <v>346</v>
      </c>
      <c r="C27" s="31" t="s">
        <v>47</v>
      </c>
      <c r="D27" s="40"/>
      <c r="E27" s="40"/>
      <c r="F27" s="40"/>
      <c r="G27" s="40">
        <v>15</v>
      </c>
      <c r="H27" s="40">
        <v>15</v>
      </c>
      <c r="I27" s="40"/>
      <c r="J27" s="40"/>
      <c r="K27" s="40"/>
      <c r="L27" s="40"/>
      <c r="M27" s="32">
        <f t="shared" si="4"/>
        <v>30</v>
      </c>
      <c r="N27" s="49"/>
      <c r="O27" s="51" t="str">
        <f>IF(AND(M26&lt;&gt;"",M27&lt;&gt;"",OR(D26&lt;&gt;D27,E26&lt;&gt;E27,F26&lt;&gt;F27,G26&lt;&gt;G27,H26&lt;&gt;H27,I26&lt;&gt;I27,J26&lt;&gt;J27,K26&lt;&gt;K27,L26&lt;&gt;L27)),"R","")</f>
        <v/>
      </c>
      <c r="P27" s="37"/>
    </row>
    <row r="28" spans="2:16" s="25" customFormat="1" ht="15" customHeight="1">
      <c r="B28" s="44" t="s">
        <v>345</v>
      </c>
      <c r="C28" s="81" t="s">
        <v>24</v>
      </c>
      <c r="D28" s="82"/>
      <c r="E28" s="82"/>
      <c r="F28" s="82"/>
      <c r="G28" s="82">
        <v>15</v>
      </c>
      <c r="H28" s="82">
        <v>15</v>
      </c>
      <c r="I28" s="82"/>
      <c r="J28" s="82"/>
      <c r="K28" s="82"/>
      <c r="L28" s="82"/>
      <c r="M28" s="83">
        <f>IF(SUM(D28:L28)=0,"",IF(SUM(D28:L28)&gt;100,100,SUM(D28:L28)))</f>
        <v>30</v>
      </c>
      <c r="N28" s="26" t="str">
        <f>IF(AND(M28&lt;&gt;"",OR(M28&lt;M26,M28&lt;M27)),"*","")</f>
        <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22</v>
      </c>
      <c r="C30" s="31" t="s">
        <v>28</v>
      </c>
      <c r="D30" s="40"/>
      <c r="E30" s="40"/>
      <c r="F30" s="40">
        <v>12</v>
      </c>
      <c r="G30" s="40">
        <v>9</v>
      </c>
      <c r="H30" s="40">
        <v>15</v>
      </c>
      <c r="I30" s="40"/>
      <c r="J30" s="40">
        <v>1.8</v>
      </c>
      <c r="K30" s="40"/>
      <c r="L30" s="40"/>
      <c r="M30" s="32">
        <f t="shared" ref="M30:M31" si="5">IF(SUM(D30:L30)=0,"",IF(SUM(D30:L30)&gt;100,100,SUM(D30:L30)))</f>
        <v>37.799999999999997</v>
      </c>
      <c r="N30" s="52"/>
      <c r="O30" s="50" t="str">
        <f>IF(SUM(D30:L30)&gt;100,"^","")</f>
        <v/>
      </c>
      <c r="P30" s="38"/>
    </row>
    <row r="31" spans="2:16" s="25" customFormat="1" ht="15" customHeight="1">
      <c r="B31" s="41" t="s">
        <v>347</v>
      </c>
      <c r="C31" s="31" t="s">
        <v>47</v>
      </c>
      <c r="D31" s="40"/>
      <c r="E31" s="40"/>
      <c r="F31" s="40">
        <v>12</v>
      </c>
      <c r="G31" s="40">
        <v>9</v>
      </c>
      <c r="H31" s="40">
        <v>15</v>
      </c>
      <c r="I31" s="40"/>
      <c r="J31" s="40">
        <v>1.8</v>
      </c>
      <c r="K31" s="40"/>
      <c r="L31" s="40"/>
      <c r="M31" s="32">
        <f t="shared" si="5"/>
        <v>37.799999999999997</v>
      </c>
      <c r="N31" s="49"/>
      <c r="O31" s="51" t="str">
        <f>IF(AND(M30&lt;&gt;"",M31&lt;&gt;"",OR(D30&lt;&gt;D31,E30&lt;&gt;E31,F30&lt;&gt;F31,G30&lt;&gt;G31,H30&lt;&gt;H31,I30&lt;&gt;I31,J30&lt;&gt;J31,K30&lt;&gt;K31,L30&lt;&gt;L31)),"R","")</f>
        <v/>
      </c>
      <c r="P31" s="37"/>
    </row>
    <row r="32" spans="2:16" s="25" customFormat="1" ht="15" customHeight="1">
      <c r="B32" s="44" t="s">
        <v>345</v>
      </c>
      <c r="C32" s="81" t="s">
        <v>24</v>
      </c>
      <c r="D32" s="82"/>
      <c r="E32" s="82"/>
      <c r="F32" s="82">
        <v>12</v>
      </c>
      <c r="G32" s="82">
        <v>9</v>
      </c>
      <c r="H32" s="82">
        <v>15</v>
      </c>
      <c r="I32" s="82"/>
      <c r="J32" s="82">
        <v>1.8</v>
      </c>
      <c r="K32" s="82"/>
      <c r="L32" s="82"/>
      <c r="M32" s="83">
        <f>IF(SUM(D32:L32)=0,"",IF(SUM(D32:L32)&gt;100,100,SUM(D32:L32)))</f>
        <v>37.799999999999997</v>
      </c>
      <c r="N32" s="26" t="str">
        <f>IF(AND(M32&lt;&gt;"",OR(M32&lt;M30,M32&lt;M31)),"*","")</f>
        <v/>
      </c>
      <c r="O32" s="51" t="str">
        <f>IF(AND(M31&lt;&gt;"",M32&lt;&gt;"",OR(D31&lt;&gt;D32,E31&lt;&gt;E32,F31&lt;&gt;F32,G31&lt;&gt;G32,H31&lt;&gt;H32,I31&lt;&gt;I32,J31&lt;&gt;J32,K31&lt;&gt;K32,L31&lt;&gt;L32)),"R","")</f>
        <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22</v>
      </c>
      <c r="C34" s="31" t="s">
        <v>28</v>
      </c>
      <c r="D34" s="40"/>
      <c r="E34" s="40"/>
      <c r="F34" s="40">
        <v>25.5</v>
      </c>
      <c r="G34" s="40"/>
      <c r="H34" s="40">
        <v>15</v>
      </c>
      <c r="I34" s="40"/>
      <c r="J34" s="40">
        <v>6.6</v>
      </c>
      <c r="K34" s="40"/>
      <c r="L34" s="40"/>
      <c r="M34" s="32">
        <f t="shared" ref="M34:M35" si="6">IF(SUM(D34:L34)=0,"",IF(SUM(D34:L34)&gt;100,100,SUM(D34:L34)))</f>
        <v>47.1</v>
      </c>
      <c r="N34" s="52"/>
      <c r="O34" s="50" t="str">
        <f>IF(SUM(D34:L34)&gt;100,"^","")</f>
        <v/>
      </c>
      <c r="P34" s="38"/>
    </row>
    <row r="35" spans="2:16" s="25" customFormat="1" ht="15" customHeight="1">
      <c r="B35" s="41" t="s">
        <v>348</v>
      </c>
      <c r="C35" s="31" t="s">
        <v>47</v>
      </c>
      <c r="D35" s="40"/>
      <c r="E35" s="40"/>
      <c r="F35" s="40">
        <v>25.5</v>
      </c>
      <c r="G35" s="40"/>
      <c r="H35" s="40">
        <v>15</v>
      </c>
      <c r="I35" s="40"/>
      <c r="J35" s="40">
        <v>6.6</v>
      </c>
      <c r="K35" s="40"/>
      <c r="L35" s="40"/>
      <c r="M35" s="32">
        <f t="shared" si="6"/>
        <v>47.1</v>
      </c>
      <c r="N35" s="49"/>
      <c r="O35" s="51" t="str">
        <f>IF(AND(M34&lt;&gt;"",M35&lt;&gt;"",OR(D34&lt;&gt;D35,E34&lt;&gt;E35,F34&lt;&gt;F35,G34&lt;&gt;G35,H34&lt;&gt;H35,I34&lt;&gt;I35,J34&lt;&gt;J35,K34&lt;&gt;K35,L34&lt;&gt;L35)),"R","")</f>
        <v/>
      </c>
      <c r="P35" s="37"/>
    </row>
    <row r="36" spans="2:16" s="25" customFormat="1" ht="15" customHeight="1">
      <c r="B36" s="44" t="s">
        <v>345</v>
      </c>
      <c r="C36" s="81" t="s">
        <v>24</v>
      </c>
      <c r="D36" s="82"/>
      <c r="E36" s="82"/>
      <c r="F36" s="82">
        <v>25.5</v>
      </c>
      <c r="G36" s="82"/>
      <c r="H36" s="82">
        <v>15</v>
      </c>
      <c r="I36" s="82"/>
      <c r="J36" s="82">
        <v>6.6</v>
      </c>
      <c r="K36" s="82"/>
      <c r="L36" s="82"/>
      <c r="M36" s="83">
        <f>IF(SUM(D36:L36)=0,"",IF(SUM(D36:L36)&gt;100,100,SUM(D36:L36)))</f>
        <v>47.1</v>
      </c>
      <c r="N36" s="26" t="str">
        <f>IF(AND(M36&lt;&gt;"",OR(M36&lt;M34,M36&lt;M35)),"*","")</f>
        <v/>
      </c>
      <c r="O36" s="51" t="str">
        <f>IF(AND(M35&lt;&gt;"",M36&lt;&gt;"",OR(D35&lt;&gt;D36,E35&lt;&gt;E36,F35&lt;&gt;F36,G35&lt;&gt;G36,H35&lt;&gt;H36,I35&lt;&gt;I36,J35&lt;&gt;J36,K35&lt;&gt;K36,L35&lt;&gt;L36)),"R","")</f>
        <v/>
      </c>
      <c r="P36" s="39" t="str">
        <f>IF(SUM(D36:L36)=0,"",IF(SUM(D36:L36)&gt;100,"^",IF(SUM(D36:L36)&lt;30,"Ödeme Yok!","")))</f>
        <v/>
      </c>
    </row>
    <row r="37" spans="2:16" ht="3" customHeight="1">
      <c r="B37" s="27"/>
      <c r="C37" s="33"/>
      <c r="D37" s="33"/>
      <c r="E37" s="33"/>
      <c r="F37" s="33"/>
      <c r="G37" s="33"/>
      <c r="H37" s="33"/>
      <c r="I37" s="33"/>
      <c r="J37" s="33"/>
      <c r="K37" s="33"/>
      <c r="L37" s="33"/>
      <c r="M37" s="33"/>
      <c r="N37" s="36"/>
      <c r="O37" s="36"/>
    </row>
    <row r="38" spans="2:16" s="25" customFormat="1" ht="15" customHeight="1">
      <c r="B38" s="53" t="s">
        <v>22</v>
      </c>
      <c r="C38" s="31" t="s">
        <v>28</v>
      </c>
      <c r="D38" s="40"/>
      <c r="E38" s="40"/>
      <c r="F38" s="40"/>
      <c r="G38" s="40">
        <v>15</v>
      </c>
      <c r="H38" s="40">
        <v>15</v>
      </c>
      <c r="I38" s="40"/>
      <c r="J38" s="40"/>
      <c r="K38" s="40"/>
      <c r="L38" s="40"/>
      <c r="M38" s="32">
        <f t="shared" ref="M38:M39" si="7">IF(SUM(D38:L38)=0,"",IF(SUM(D38:L38)&gt;100,100,SUM(D38:L38)))</f>
        <v>30</v>
      </c>
      <c r="N38" s="52"/>
      <c r="O38" s="50" t="str">
        <f>IF(SUM(D38:L38)&gt;100,"^","")</f>
        <v/>
      </c>
      <c r="P38" s="38"/>
    </row>
    <row r="39" spans="2:16" s="25" customFormat="1" ht="15" customHeight="1">
      <c r="B39" s="41" t="s">
        <v>349</v>
      </c>
      <c r="C39" s="31" t="s">
        <v>47</v>
      </c>
      <c r="D39" s="40"/>
      <c r="E39" s="40"/>
      <c r="F39" s="40"/>
      <c r="G39" s="40">
        <v>15</v>
      </c>
      <c r="H39" s="40">
        <v>15</v>
      </c>
      <c r="I39" s="40"/>
      <c r="J39" s="40"/>
      <c r="K39" s="40"/>
      <c r="L39" s="40"/>
      <c r="M39" s="32">
        <f t="shared" si="7"/>
        <v>30</v>
      </c>
      <c r="N39" s="49"/>
      <c r="O39" s="51" t="str">
        <f>IF(AND(M38&lt;&gt;"",M39&lt;&gt;"",OR(D38&lt;&gt;D39,E38&lt;&gt;E39,F38&lt;&gt;F39,G38&lt;&gt;G39,H38&lt;&gt;H39,I38&lt;&gt;I39,J38&lt;&gt;J39,K38&lt;&gt;K39,L38&lt;&gt;L39)),"R","")</f>
        <v/>
      </c>
      <c r="P39" s="37"/>
    </row>
    <row r="40" spans="2:16" s="25" customFormat="1" ht="15" customHeight="1">
      <c r="B40" s="44" t="s">
        <v>345</v>
      </c>
      <c r="C40" s="81" t="s">
        <v>24</v>
      </c>
      <c r="D40" s="82"/>
      <c r="E40" s="82"/>
      <c r="F40" s="82"/>
      <c r="G40" s="82">
        <v>15</v>
      </c>
      <c r="H40" s="82">
        <v>15</v>
      </c>
      <c r="I40" s="82"/>
      <c r="J40" s="82"/>
      <c r="K40" s="82"/>
      <c r="L40" s="82"/>
      <c r="M40" s="83">
        <f>IF(SUM(D40:L40)=0,"",IF(SUM(D40:L40)&gt;100,100,SUM(D40:L40)))</f>
        <v>30</v>
      </c>
      <c r="N40" s="26" t="str">
        <f>IF(AND(M40&lt;&gt;"",OR(M40&lt;M38,M40&lt;M39)),"*","")</f>
        <v/>
      </c>
      <c r="O40" s="51" t="str">
        <f>IF(AND(M39&lt;&gt;"",M40&lt;&gt;"",OR(D39&lt;&gt;D40,E39&lt;&gt;E40,F39&lt;&gt;F40,G39&lt;&gt;G40,H39&lt;&gt;H40,I39&lt;&gt;I40,J39&lt;&gt;J40,K39&lt;&gt;K40,L39&lt;&gt;L40)),"R","")</f>
        <v/>
      </c>
      <c r="P40" s="39" t="str">
        <f>IF(SUM(D40:L40)=0,"",IF(SUM(D40:L40)&gt;100,"^",IF(SUM(D40:L40)&lt;30,"Ödeme Yok!","")))</f>
        <v/>
      </c>
    </row>
    <row r="41" spans="2:16" ht="3" customHeight="1">
      <c r="B41" s="27"/>
      <c r="C41" s="33"/>
      <c r="D41" s="33"/>
      <c r="E41" s="33"/>
      <c r="F41" s="33"/>
      <c r="G41" s="33"/>
      <c r="H41" s="33"/>
      <c r="I41" s="33"/>
      <c r="J41" s="33"/>
      <c r="K41" s="33"/>
      <c r="L41" s="33"/>
      <c r="M41" s="33"/>
      <c r="N41" s="36"/>
      <c r="O41" s="36"/>
    </row>
    <row r="42" spans="2:16" s="25" customFormat="1" ht="15" customHeight="1">
      <c r="B42" s="53" t="s">
        <v>44</v>
      </c>
      <c r="C42" s="31" t="s">
        <v>28</v>
      </c>
      <c r="D42" s="40"/>
      <c r="E42" s="40"/>
      <c r="F42" s="40">
        <v>15</v>
      </c>
      <c r="G42" s="40"/>
      <c r="H42" s="40">
        <v>15</v>
      </c>
      <c r="I42" s="40"/>
      <c r="J42" s="40">
        <v>3.6</v>
      </c>
      <c r="K42" s="40"/>
      <c r="L42" s="40"/>
      <c r="M42" s="32">
        <f t="shared" ref="M42:M43" si="8">IF(SUM(D42:L42)=0,"",IF(SUM(D42:L42)&gt;100,100,SUM(D42:L42)))</f>
        <v>33.6</v>
      </c>
      <c r="N42" s="52"/>
      <c r="O42" s="50" t="str">
        <f>IF(SUM(D42:L42)&gt;100,"^","")</f>
        <v/>
      </c>
      <c r="P42" s="38"/>
    </row>
    <row r="43" spans="2:16" s="25" customFormat="1" ht="15" customHeight="1">
      <c r="B43" s="41" t="s">
        <v>350</v>
      </c>
      <c r="C43" s="31" t="s">
        <v>47</v>
      </c>
      <c r="D43" s="40"/>
      <c r="E43" s="40"/>
      <c r="F43" s="40">
        <v>15</v>
      </c>
      <c r="G43" s="40"/>
      <c r="H43" s="40">
        <v>15</v>
      </c>
      <c r="I43" s="40"/>
      <c r="J43" s="40">
        <v>3.6</v>
      </c>
      <c r="K43" s="40"/>
      <c r="L43" s="40"/>
      <c r="M43" s="32">
        <f t="shared" si="8"/>
        <v>33.6</v>
      </c>
      <c r="N43" s="49"/>
      <c r="O43" s="51" t="str">
        <f>IF(AND(M42&lt;&gt;"",M43&lt;&gt;"",OR(D42&lt;&gt;D43,E42&lt;&gt;E43,F42&lt;&gt;F43,G42&lt;&gt;G43,H42&lt;&gt;H43,I42&lt;&gt;I43,J42&lt;&gt;J43,K42&lt;&gt;K43,L42&lt;&gt;L43)),"R","")</f>
        <v/>
      </c>
      <c r="P43" s="37"/>
    </row>
    <row r="44" spans="2:16" s="25" customFormat="1" ht="15" customHeight="1">
      <c r="B44" s="44" t="s">
        <v>345</v>
      </c>
      <c r="C44" s="81" t="s">
        <v>24</v>
      </c>
      <c r="D44" s="82"/>
      <c r="E44" s="82"/>
      <c r="F44" s="82">
        <v>15</v>
      </c>
      <c r="G44" s="82"/>
      <c r="H44" s="82">
        <v>15</v>
      </c>
      <c r="I44" s="82"/>
      <c r="J44" s="82">
        <v>3.6</v>
      </c>
      <c r="K44" s="82"/>
      <c r="L44" s="82"/>
      <c r="M44" s="83">
        <f>IF(SUM(D44:L44)=0,"",IF(SUM(D44:L44)&gt;100,100,SUM(D44:L44)))</f>
        <v>33.6</v>
      </c>
      <c r="N44" s="26" t="str">
        <f>IF(AND(M44&lt;&gt;"",OR(M44&lt;M42,M44&lt;M43)),"*","")</f>
        <v/>
      </c>
      <c r="O44" s="51" t="str">
        <f>IF(AND(M43&lt;&gt;"",M44&lt;&gt;"",OR(D43&lt;&gt;D44,E43&lt;&gt;E44,F43&lt;&gt;F44,G43&lt;&gt;G44,H43&lt;&gt;H44,I43&lt;&gt;I44,J43&lt;&gt;J44,K43&lt;&gt;K44,L43&lt;&gt;L44)),"R","")</f>
        <v/>
      </c>
      <c r="P44" s="39" t="str">
        <f>IF(SUM(D44:L44)=0,"",IF(SUM(D44:L44)&gt;100,"^",IF(SUM(D44:L44)&lt;30,"Ödeme Yok!","")))</f>
        <v/>
      </c>
    </row>
    <row r="45" spans="2:16" ht="3" customHeight="1">
      <c r="B45" s="27"/>
      <c r="C45" s="33"/>
      <c r="D45" s="33"/>
      <c r="E45" s="33"/>
      <c r="F45" s="33"/>
      <c r="G45" s="33"/>
      <c r="H45" s="33"/>
      <c r="I45" s="33"/>
      <c r="J45" s="33"/>
      <c r="K45" s="33"/>
      <c r="L45" s="33"/>
      <c r="M45" s="33"/>
      <c r="N45" s="36"/>
      <c r="O45" s="36"/>
    </row>
    <row r="46" spans="2:16" s="25" customFormat="1" ht="15" customHeight="1">
      <c r="B46" s="53" t="s">
        <v>44</v>
      </c>
      <c r="C46" s="31" t="s">
        <v>28</v>
      </c>
      <c r="D46" s="40"/>
      <c r="E46" s="40"/>
      <c r="F46" s="40">
        <v>30</v>
      </c>
      <c r="G46" s="40"/>
      <c r="H46" s="40"/>
      <c r="I46" s="40"/>
      <c r="J46" s="40">
        <v>1.5</v>
      </c>
      <c r="K46" s="40"/>
      <c r="L46" s="40"/>
      <c r="M46" s="32">
        <f t="shared" ref="M46:M47" si="9">IF(SUM(D46:L46)=0,"",IF(SUM(D46:L46)&gt;100,100,SUM(D46:L46)))</f>
        <v>31.5</v>
      </c>
      <c r="N46" s="52"/>
      <c r="O46" s="50" t="str">
        <f>IF(SUM(D46:L46)&gt;100,"^","")</f>
        <v/>
      </c>
      <c r="P46" s="38"/>
    </row>
    <row r="47" spans="2:16" s="25" customFormat="1" ht="15" customHeight="1">
      <c r="B47" s="41" t="s">
        <v>351</v>
      </c>
      <c r="C47" s="31" t="s">
        <v>47</v>
      </c>
      <c r="D47" s="40"/>
      <c r="E47" s="40"/>
      <c r="F47" s="40">
        <v>30</v>
      </c>
      <c r="G47" s="40"/>
      <c r="H47" s="40"/>
      <c r="I47" s="40"/>
      <c r="J47" s="40">
        <v>1.5</v>
      </c>
      <c r="K47" s="40"/>
      <c r="L47" s="40"/>
      <c r="M47" s="32">
        <f t="shared" si="9"/>
        <v>31.5</v>
      </c>
      <c r="N47" s="49"/>
      <c r="O47" s="51" t="str">
        <f>IF(AND(M46&lt;&gt;"",M47&lt;&gt;"",OR(D46&lt;&gt;D47,E46&lt;&gt;E47,F46&lt;&gt;F47,G46&lt;&gt;G47,H46&lt;&gt;H47,I46&lt;&gt;I47,J46&lt;&gt;J47,K46&lt;&gt;K47,L46&lt;&gt;L47)),"R","")</f>
        <v/>
      </c>
      <c r="P47" s="37"/>
    </row>
    <row r="48" spans="2:16" s="25" customFormat="1" ht="15" customHeight="1">
      <c r="B48" s="44" t="s">
        <v>352</v>
      </c>
      <c r="C48" s="81" t="s">
        <v>24</v>
      </c>
      <c r="D48" s="82"/>
      <c r="E48" s="82"/>
      <c r="F48" s="82">
        <v>30</v>
      </c>
      <c r="G48" s="82"/>
      <c r="H48" s="82"/>
      <c r="I48" s="82"/>
      <c r="J48" s="82">
        <v>1.5</v>
      </c>
      <c r="K48" s="82"/>
      <c r="L48" s="82"/>
      <c r="M48" s="83">
        <f>IF(SUM(D48:L48)=0,"",IF(SUM(D48:L48)&gt;100,100,SUM(D48:L48)))</f>
        <v>31.5</v>
      </c>
      <c r="N48" s="26" t="str">
        <f>IF(AND(M48&lt;&gt;"",OR(M48&lt;M46,M48&lt;M47)),"*","")</f>
        <v/>
      </c>
      <c r="O48" s="51" t="str">
        <f>IF(AND(M47&lt;&gt;"",M48&lt;&gt;"",OR(D47&lt;&gt;D48,E47&lt;&gt;E48,F47&lt;&gt;F48,G47&lt;&gt;G48,H47&lt;&gt;H48,I47&lt;&gt;I48,J47&lt;&gt;J48,K47&lt;&gt;K48,L47&lt;&gt;L48)),"R","")</f>
        <v/>
      </c>
      <c r="P48" s="39" t="str">
        <f>IF(SUM(D48:L48)=0,"",IF(SUM(D48:L48)&gt;100,"^",IF(SUM(D48:L48)&lt;30,"Ödeme Yok!","")))</f>
        <v/>
      </c>
    </row>
    <row r="49" spans="2:16" ht="3" customHeight="1">
      <c r="B49" s="27"/>
      <c r="C49" s="33"/>
      <c r="D49" s="33"/>
      <c r="E49" s="33"/>
      <c r="F49" s="33"/>
      <c r="G49" s="33"/>
      <c r="H49" s="33"/>
      <c r="I49" s="33"/>
      <c r="J49" s="33"/>
      <c r="K49" s="33"/>
      <c r="L49" s="33"/>
      <c r="M49" s="33"/>
      <c r="N49" s="36"/>
      <c r="O49" s="36"/>
    </row>
    <row r="50" spans="2:16" s="25" customFormat="1" ht="15" customHeight="1">
      <c r="B50" s="53" t="s">
        <v>107</v>
      </c>
      <c r="C50" s="31" t="s">
        <v>28</v>
      </c>
      <c r="D50" s="40"/>
      <c r="E50" s="40"/>
      <c r="F50" s="40"/>
      <c r="G50" s="40"/>
      <c r="H50" s="40"/>
      <c r="I50" s="40"/>
      <c r="J50" s="40">
        <v>30</v>
      </c>
      <c r="K50" s="40"/>
      <c r="L50" s="40"/>
      <c r="M50" s="32">
        <f t="shared" ref="M50:M51" si="10">IF(SUM(D50:L50)=0,"",IF(SUM(D50:L50)&gt;100,100,SUM(D50:L50)))</f>
        <v>30</v>
      </c>
      <c r="N50" s="52"/>
      <c r="O50" s="50" t="str">
        <f>IF(SUM(D50:L50)&gt;100,"^","")</f>
        <v/>
      </c>
      <c r="P50" s="38"/>
    </row>
    <row r="51" spans="2:16" s="25" customFormat="1" ht="15" customHeight="1">
      <c r="B51" s="41" t="s">
        <v>353</v>
      </c>
      <c r="C51" s="31" t="s">
        <v>47</v>
      </c>
      <c r="D51" s="40"/>
      <c r="E51" s="40"/>
      <c r="F51" s="40"/>
      <c r="G51" s="40"/>
      <c r="H51" s="40"/>
      <c r="I51" s="40"/>
      <c r="J51" s="40">
        <v>30</v>
      </c>
      <c r="K51" s="40"/>
      <c r="L51" s="40"/>
      <c r="M51" s="32">
        <f t="shared" si="10"/>
        <v>30</v>
      </c>
      <c r="N51" s="49"/>
      <c r="O51" s="51" t="str">
        <f>IF(AND(M50&lt;&gt;"",M51&lt;&gt;"",OR(D50&lt;&gt;D51,E50&lt;&gt;E51,F50&lt;&gt;F51,G50&lt;&gt;G51,H50&lt;&gt;H51,I50&lt;&gt;I51,J50&lt;&gt;J51,K50&lt;&gt;K51,L50&lt;&gt;L51)),"R","")</f>
        <v/>
      </c>
      <c r="P51" s="37"/>
    </row>
    <row r="52" spans="2:16" s="25" customFormat="1" ht="15" customHeight="1">
      <c r="B52" s="44" t="s">
        <v>198</v>
      </c>
      <c r="C52" s="81" t="s">
        <v>24</v>
      </c>
      <c r="D52" s="82"/>
      <c r="E52" s="82"/>
      <c r="F52" s="82"/>
      <c r="G52" s="82"/>
      <c r="H52" s="82"/>
      <c r="I52" s="82"/>
      <c r="J52" s="82">
        <v>30</v>
      </c>
      <c r="K52" s="82"/>
      <c r="L52" s="82"/>
      <c r="M52" s="83">
        <f>IF(SUM(D52:L52)=0,"",IF(SUM(D52:L52)&gt;100,100,SUM(D52:L52)))</f>
        <v>30</v>
      </c>
      <c r="N52" s="26" t="str">
        <f>IF(AND(M52&lt;&gt;"",OR(M52&lt;M50,M52&lt;M51)),"*","")</f>
        <v/>
      </c>
      <c r="O52" s="51" t="str">
        <f>IF(AND(M51&lt;&gt;"",M52&lt;&gt;"",OR(D51&lt;&gt;D52,E51&lt;&gt;E52,F51&lt;&gt;F52,G51&lt;&gt;G52,H51&lt;&gt;H52,I51&lt;&gt;I52,J51&lt;&gt;J52,K51&lt;&gt;K52,L51&lt;&gt;L52)),"R","")</f>
        <v/>
      </c>
      <c r="P52" s="39" t="str">
        <f>IF(SUM(D52:L52)=0,"",IF(SUM(D52:L52)&gt;100,"^",IF(SUM(D52:L52)&lt;30,"Ödeme Yok!","")))</f>
        <v/>
      </c>
    </row>
    <row r="53" spans="2:16" ht="3" customHeight="1">
      <c r="B53" s="27"/>
      <c r="C53" s="33"/>
      <c r="D53" s="33"/>
      <c r="E53" s="33"/>
      <c r="F53" s="33"/>
      <c r="G53" s="33"/>
      <c r="H53" s="33"/>
      <c r="I53" s="33"/>
      <c r="J53" s="33"/>
      <c r="K53" s="33"/>
      <c r="L53" s="33"/>
      <c r="M53" s="33"/>
      <c r="N53" s="36"/>
      <c r="O53"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6:F48 I46:J48 F50:F52 I50:J52">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6:H48 E46:E48 G50:H52 E50:E52">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6:L48 D46:D48 K50:L52 D50:D52">
      <formula1>0</formula1>
      <formula2>20</formula2>
    </dataValidation>
    <dataValidation type="list" allowBlank="1" showInputMessage="1" showErrorMessage="1" error="Lütfen kutudan bir unvan seçimi yapınız..." sqref="B10 B14 B18 B22 B26 B30 B34 B38 B42 B46 B50">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sheetPr>
    <tabColor rgb="FFFFC000"/>
  </sheetPr>
  <dimension ref="B1:Q21"/>
  <sheetViews>
    <sheetView showGridLines="0" showRuler="0" zoomScaleNormal="100" workbookViewId="0">
      <pane ySplit="8" topLeftCell="A9" activePane="bottomLeft" state="frozen"/>
      <selection pane="bottomLeft" activeCell="F25" sqref="F25"/>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Anasayfa!B47&amp;"- "&amp;Anasayfa!C47</f>
        <v>3.13-  Tirebolu Mehmet Bayrak Meslek Yüksekokulu</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22</v>
      </c>
      <c r="C10" s="31" t="s">
        <v>28</v>
      </c>
      <c r="D10" s="40"/>
      <c r="E10" s="40"/>
      <c r="F10" s="40">
        <v>30</v>
      </c>
      <c r="G10" s="40"/>
      <c r="H10" s="40"/>
      <c r="I10" s="40"/>
      <c r="J10" s="40">
        <v>30</v>
      </c>
      <c r="K10" s="40">
        <v>4.05</v>
      </c>
      <c r="L10" s="40"/>
      <c r="M10" s="32">
        <f t="shared" ref="M10:M11" si="0">IF(SUM(D10:L10)=0,"",IF(SUM(D10:L10)&gt;100,100,SUM(D10:L10)))</f>
        <v>64.05</v>
      </c>
      <c r="N10" s="52"/>
      <c r="O10" s="50" t="str">
        <f>IF(SUM(D10:L10)&gt;100,"^","")</f>
        <v/>
      </c>
      <c r="P10" s="38"/>
    </row>
    <row r="11" spans="2:17" s="25" customFormat="1" ht="15" customHeight="1">
      <c r="B11" s="41" t="s">
        <v>195</v>
      </c>
      <c r="C11" s="31" t="s">
        <v>47</v>
      </c>
      <c r="D11" s="40"/>
      <c r="E11" s="40"/>
      <c r="F11" s="40">
        <v>30</v>
      </c>
      <c r="G11" s="40"/>
      <c r="H11" s="40"/>
      <c r="I11" s="40"/>
      <c r="J11" s="40">
        <v>30</v>
      </c>
      <c r="K11" s="40">
        <v>4.05</v>
      </c>
      <c r="L11" s="40"/>
      <c r="M11" s="32">
        <f t="shared" si="0"/>
        <v>64.05</v>
      </c>
      <c r="N11" s="49"/>
      <c r="O11" s="51" t="str">
        <f>IF(AND(M10&lt;&gt;"",M11&lt;&gt;"",OR(D10&lt;&gt;D11,E10&lt;&gt;E11,F10&lt;&gt;F11,G10&lt;&gt;G11,H10&lt;&gt;H11,I10&lt;&gt;I11,J10&lt;&gt;J11,K10&lt;&gt;K11,L10&lt;&gt;L11)),"R","")</f>
        <v/>
      </c>
      <c r="P11" s="37"/>
    </row>
    <row r="12" spans="2:17" s="25" customFormat="1" ht="15" customHeight="1">
      <c r="B12" s="44" t="s">
        <v>196</v>
      </c>
      <c r="C12" s="81" t="s">
        <v>24</v>
      </c>
      <c r="D12" s="82"/>
      <c r="E12" s="82"/>
      <c r="F12" s="82">
        <v>30</v>
      </c>
      <c r="G12" s="82"/>
      <c r="H12" s="82"/>
      <c r="I12" s="82"/>
      <c r="J12" s="82">
        <v>30</v>
      </c>
      <c r="K12" s="82">
        <v>0</v>
      </c>
      <c r="L12" s="82"/>
      <c r="M12" s="83">
        <f>IF(SUM(D12:L12)=0,"",IF(SUM(D12:L12)&gt;100,100,SUM(D12:L12)))</f>
        <v>60</v>
      </c>
      <c r="N12" s="26" t="str">
        <f>IF(AND(M12&lt;&gt;"",OR(M12&lt;M10,M12&lt;M11)),"*","")</f>
        <v>*</v>
      </c>
      <c r="O12" s="51" t="str">
        <f>IF(AND(M11&lt;&gt;"",M12&lt;&gt;"",OR(D11&lt;&gt;D12,E11&lt;&gt;E12,F11&lt;&gt;F12,G11&lt;&gt;G12,H11&lt;&gt;H12,I11&lt;&gt;I12,J11&lt;&gt;J12,K11&lt;&gt;K12,L11&lt;&gt;L12)),"R","")</f>
        <v>R</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44</v>
      </c>
      <c r="C14" s="31" t="s">
        <v>28</v>
      </c>
      <c r="D14" s="40"/>
      <c r="E14" s="40"/>
      <c r="F14" s="40">
        <v>7.5</v>
      </c>
      <c r="G14" s="40"/>
      <c r="H14" s="40"/>
      <c r="I14" s="40"/>
      <c r="J14" s="40">
        <v>24.15</v>
      </c>
      <c r="K14" s="40"/>
      <c r="L14" s="40"/>
      <c r="M14" s="32">
        <f t="shared" ref="M14:M15" si="1">IF(SUM(D14:L14)=0,"",IF(SUM(D14:L14)&gt;100,100,SUM(D14:L14)))</f>
        <v>31.65</v>
      </c>
      <c r="N14" s="52"/>
      <c r="O14" s="50" t="str">
        <f>IF(SUM(D14:L14)&gt;100,"^","")</f>
        <v/>
      </c>
      <c r="P14" s="38"/>
    </row>
    <row r="15" spans="2:17" s="25" customFormat="1" ht="15" customHeight="1">
      <c r="B15" s="41" t="s">
        <v>197</v>
      </c>
      <c r="C15" s="31" t="s">
        <v>47</v>
      </c>
      <c r="D15" s="40"/>
      <c r="E15" s="40"/>
      <c r="F15" s="40">
        <v>7.5</v>
      </c>
      <c r="G15" s="40"/>
      <c r="H15" s="40"/>
      <c r="I15" s="40"/>
      <c r="J15" s="40">
        <v>24.15</v>
      </c>
      <c r="K15" s="40"/>
      <c r="L15" s="40"/>
      <c r="M15" s="32">
        <f t="shared" si="1"/>
        <v>31.65</v>
      </c>
      <c r="N15" s="49"/>
      <c r="O15" s="51" t="str">
        <f>IF(AND(M14&lt;&gt;"",M15&lt;&gt;"",OR(D14&lt;&gt;D15,E14&lt;&gt;E15,F14&lt;&gt;F15,G14&lt;&gt;G15,H14&lt;&gt;H15,I14&lt;&gt;I15,J14&lt;&gt;J15,K14&lt;&gt;K15,L14&lt;&gt;L15)),"R","")</f>
        <v/>
      </c>
      <c r="P15" s="37"/>
    </row>
    <row r="16" spans="2:17" s="25" customFormat="1" ht="15" customHeight="1">
      <c r="B16" s="44" t="s">
        <v>198</v>
      </c>
      <c r="C16" s="81" t="s">
        <v>24</v>
      </c>
      <c r="D16" s="82"/>
      <c r="E16" s="82"/>
      <c r="F16" s="82">
        <v>7.5</v>
      </c>
      <c r="G16" s="82"/>
      <c r="H16" s="82"/>
      <c r="I16" s="82"/>
      <c r="J16" s="82">
        <v>22.95</v>
      </c>
      <c r="K16" s="82"/>
      <c r="L16" s="82"/>
      <c r="M16" s="83">
        <f>IF(SUM(D16:L16)=0,"",IF(SUM(D16:L16)&gt;100,100,SUM(D16:L16)))</f>
        <v>30.45</v>
      </c>
      <c r="N16" s="26" t="str">
        <f>IF(AND(M16&lt;&gt;"",OR(M16&lt;M14,M16&lt;M15)),"*","")</f>
        <v>*</v>
      </c>
      <c r="O16" s="51" t="str">
        <f>IF(AND(M15&lt;&gt;"",M16&lt;&gt;"",OR(D15&lt;&gt;D16,E15&lt;&gt;E16,F15&lt;&gt;F16,G15&lt;&gt;G16,H15&lt;&gt;H16,I15&lt;&gt;I16,J15&lt;&gt;J16,K15&lt;&gt;K16,L15&lt;&gt;L16)),"R","")</f>
        <v>R</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22</v>
      </c>
      <c r="C18" s="31" t="s">
        <v>28</v>
      </c>
      <c r="D18" s="40"/>
      <c r="E18" s="40"/>
      <c r="F18" s="40">
        <v>30</v>
      </c>
      <c r="G18" s="40"/>
      <c r="H18" s="40"/>
      <c r="I18" s="40"/>
      <c r="J18" s="40">
        <v>4.8</v>
      </c>
      <c r="K18" s="40"/>
      <c r="L18" s="40"/>
      <c r="M18" s="32">
        <f t="shared" ref="M18:M19" si="2">IF(SUM(D18:L18)=0,"",IF(SUM(D18:L18)&gt;100,100,SUM(D18:L18)))</f>
        <v>34.799999999999997</v>
      </c>
      <c r="N18" s="52"/>
      <c r="O18" s="50" t="str">
        <f>IF(SUM(D18:L18)&gt;100,"^","")</f>
        <v/>
      </c>
      <c r="P18" s="38"/>
    </row>
    <row r="19" spans="2:16" s="25" customFormat="1" ht="15" customHeight="1">
      <c r="B19" s="41" t="s">
        <v>199</v>
      </c>
      <c r="C19" s="31" t="s">
        <v>47</v>
      </c>
      <c r="D19" s="40"/>
      <c r="E19" s="40"/>
      <c r="F19" s="40">
        <v>30</v>
      </c>
      <c r="G19" s="40"/>
      <c r="H19" s="40"/>
      <c r="I19" s="40"/>
      <c r="J19" s="40">
        <v>4.8</v>
      </c>
      <c r="K19" s="40"/>
      <c r="L19" s="40"/>
      <c r="M19" s="32">
        <f t="shared" si="2"/>
        <v>34.799999999999997</v>
      </c>
      <c r="N19" s="49"/>
      <c r="O19" s="51" t="str">
        <f>IF(AND(M18&lt;&gt;"",M19&lt;&gt;"",OR(D18&lt;&gt;D19,E18&lt;&gt;E19,F18&lt;&gt;F19,G18&lt;&gt;G19,H18&lt;&gt;H19,I18&lt;&gt;I19,J18&lt;&gt;J19,K18&lt;&gt;K19,L18&lt;&gt;L19)),"R","")</f>
        <v/>
      </c>
      <c r="P19" s="37"/>
    </row>
    <row r="20" spans="2:16" s="25" customFormat="1" ht="15" customHeight="1">
      <c r="B20" s="44" t="s">
        <v>200</v>
      </c>
      <c r="C20" s="81" t="s">
        <v>24</v>
      </c>
      <c r="D20" s="82"/>
      <c r="E20" s="82"/>
      <c r="F20" s="82">
        <v>30</v>
      </c>
      <c r="G20" s="82"/>
      <c r="H20" s="82"/>
      <c r="I20" s="82"/>
      <c r="J20" s="82">
        <v>4.8</v>
      </c>
      <c r="K20" s="82"/>
      <c r="L20" s="82"/>
      <c r="M20" s="83">
        <f>IF(SUM(D20:L20)=0,"",IF(SUM(D20:L20)&gt;100,100,SUM(D20:L20)))</f>
        <v>34.799999999999997</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B18 B14">
      <formula1>unvansec!$A$2:$A$9</formula1>
    </dataValidation>
    <dataValidation type="decimal" allowBlank="1" showInputMessage="1" showErrorMessage="1" errorTitle="UYARI" error="Bu alan için 0-20 arası bir puan girebilirsiniz ve ondalık kısmı virgül ile ayrılmalıdır !" sqref="K10:L12 D18:D20 K18:L20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18:E20 G18:H20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18:J20 F18:F20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sheetPr>
    <tabColor rgb="FFFFC000"/>
  </sheetPr>
  <dimension ref="B1:Q13"/>
  <sheetViews>
    <sheetView showGridLines="0" showRuler="0" zoomScaleNormal="100" workbookViewId="0">
      <pane ySplit="8" topLeftCell="A9" activePane="bottomLeft" state="frozen"/>
      <selection pane="bottomLeft" activeCell="J13" sqref="J13"/>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Anasayfa!B49&amp;"- "&amp;Anasayfa!C49</f>
        <v>4.1-  Atatürk İlkeleri ve İnkılap Tarihi Bölümü</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107</v>
      </c>
      <c r="C10" s="31" t="s">
        <v>28</v>
      </c>
      <c r="D10" s="40"/>
      <c r="E10" s="40"/>
      <c r="F10" s="40">
        <v>30</v>
      </c>
      <c r="G10" s="40"/>
      <c r="H10" s="40"/>
      <c r="I10" s="40"/>
      <c r="J10" s="40">
        <v>22.8</v>
      </c>
      <c r="K10" s="40"/>
      <c r="L10" s="40"/>
      <c r="M10" s="32">
        <f t="shared" ref="M10:M11" si="0">IF(SUM(D10:L10)=0,"",IF(SUM(D10:L10)&gt;100,100,SUM(D10:L10)))</f>
        <v>52.8</v>
      </c>
      <c r="N10" s="52"/>
      <c r="O10" s="50" t="str">
        <f>IF(SUM(D10:L10)&gt;100,"^","")</f>
        <v/>
      </c>
      <c r="P10" s="38"/>
    </row>
    <row r="11" spans="2:17" s="25" customFormat="1" ht="15" customHeight="1">
      <c r="B11" s="41" t="s">
        <v>206</v>
      </c>
      <c r="C11" s="31" t="s">
        <v>47</v>
      </c>
      <c r="D11" s="40"/>
      <c r="E11" s="40"/>
      <c r="F11" s="40">
        <v>30</v>
      </c>
      <c r="G11" s="40"/>
      <c r="H11" s="40"/>
      <c r="I11" s="40"/>
      <c r="J11" s="40">
        <v>22.8</v>
      </c>
      <c r="K11" s="40"/>
      <c r="L11" s="40"/>
      <c r="M11" s="32">
        <f t="shared" si="0"/>
        <v>52.8</v>
      </c>
      <c r="N11" s="49"/>
      <c r="O11" s="51" t="str">
        <f>IF(AND(M10&lt;&gt;"",M11&lt;&gt;"",OR(D10&lt;&gt;D11,E10&lt;&gt;E11,F10&lt;&gt;F11,G10&lt;&gt;G11,H10&lt;&gt;H11,I10&lt;&gt;I11,J10&lt;&gt;J11,K10&lt;&gt;K11,L10&lt;&gt;L11)),"R","")</f>
        <v/>
      </c>
      <c r="P11" s="37"/>
    </row>
    <row r="12" spans="2:17" s="25" customFormat="1" ht="15" customHeight="1">
      <c r="B12" s="44" t="s">
        <v>207</v>
      </c>
      <c r="C12" s="81" t="s">
        <v>24</v>
      </c>
      <c r="D12" s="82"/>
      <c r="E12" s="82"/>
      <c r="F12" s="82">
        <v>30</v>
      </c>
      <c r="G12" s="82"/>
      <c r="H12" s="82"/>
      <c r="I12" s="82"/>
      <c r="J12" s="82">
        <v>22.8</v>
      </c>
      <c r="K12" s="82"/>
      <c r="L12" s="82"/>
      <c r="M12" s="83">
        <f>IF(SUM(D12:L12)=0,"",IF(SUM(D12:L12)&gt;100,100,SUM(D12:L12)))</f>
        <v>52.8</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list" allowBlank="1" showInputMessage="1" showErrorMessage="1" error="Lütfen kutudan bir unvan seçimi yapınız..." sqref="B10">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sheetPr>
    <tabColor rgb="FFFFC000"/>
  </sheetPr>
  <dimension ref="B1:Q13"/>
  <sheetViews>
    <sheetView showGridLines="0" showRuler="0" zoomScaleNormal="100" workbookViewId="0">
      <pane ySplit="8" topLeftCell="A9" activePane="bottomLeft" state="frozen"/>
      <selection pane="bottomLeft"/>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Anasayfa!B53&amp;"- "&amp;Anasayfa!C53</f>
        <v>4.5- Dış İlişkiler Koordinatörlüğü</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126</v>
      </c>
      <c r="C10" s="31" t="s">
        <v>28</v>
      </c>
      <c r="D10" s="40"/>
      <c r="E10" s="40"/>
      <c r="F10" s="40">
        <v>30</v>
      </c>
      <c r="G10" s="40"/>
      <c r="H10" s="40"/>
      <c r="I10" s="40"/>
      <c r="J10" s="40">
        <v>3.6</v>
      </c>
      <c r="K10" s="40"/>
      <c r="L10" s="40"/>
      <c r="M10" s="32">
        <f t="shared" ref="M10:M11" si="0">IF(SUM(D10:L10)=0,"",IF(SUM(D10:L10)&gt;100,100,SUM(D10:L10)))</f>
        <v>33.6</v>
      </c>
      <c r="N10" s="52"/>
      <c r="O10" s="50" t="str">
        <f>IF(SUM(D10:L10)&gt;100,"^","")</f>
        <v/>
      </c>
      <c r="P10" s="38"/>
    </row>
    <row r="11" spans="2:17" s="25" customFormat="1" ht="15" customHeight="1">
      <c r="B11" s="41" t="s">
        <v>123</v>
      </c>
      <c r="C11" s="31" t="s">
        <v>47</v>
      </c>
      <c r="D11" s="40"/>
      <c r="E11" s="40"/>
      <c r="F11" s="40">
        <v>30</v>
      </c>
      <c r="G11" s="40"/>
      <c r="H11" s="40"/>
      <c r="I11" s="40"/>
      <c r="J11" s="40">
        <v>3.6</v>
      </c>
      <c r="K11" s="40"/>
      <c r="L11" s="40"/>
      <c r="M11" s="32">
        <f t="shared" si="0"/>
        <v>33.6</v>
      </c>
      <c r="N11" s="49"/>
      <c r="O11" s="51" t="str">
        <f>IF(AND(M10&lt;&gt;"",M11&lt;&gt;"",OR(D10&lt;&gt;D11,E10&lt;&gt;E11,F10&lt;&gt;F11,G10&lt;&gt;G11,H10&lt;&gt;H11,I10&lt;&gt;I11,J10&lt;&gt;J11,K10&lt;&gt;K11,L10&lt;&gt;L11)),"R","")</f>
        <v/>
      </c>
      <c r="P11" s="37"/>
    </row>
    <row r="12" spans="2:17" s="25" customFormat="1" ht="15" customHeight="1">
      <c r="B12" s="44" t="s">
        <v>132</v>
      </c>
      <c r="C12" s="81" t="s">
        <v>24</v>
      </c>
      <c r="D12" s="82"/>
      <c r="E12" s="82"/>
      <c r="F12" s="82">
        <v>30</v>
      </c>
      <c r="G12" s="82"/>
      <c r="H12" s="82"/>
      <c r="I12" s="82"/>
      <c r="J12" s="82">
        <v>3.6</v>
      </c>
      <c r="K12" s="82"/>
      <c r="L12" s="82"/>
      <c r="M12" s="83">
        <f>IF(SUM(D12:L12)=0,"",IF(SUM(D12:L12)&gt;100,100,SUM(D12:L12)))</f>
        <v>33.6</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list" allowBlank="1" showInputMessage="1" showErrorMessage="1" error="Lütfen kutudan bir unvan seçimi yapınız..." sqref="B10">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sheetPr>
    <tabColor rgb="FFFFC000"/>
  </sheetPr>
  <dimension ref="B1:Q197"/>
  <sheetViews>
    <sheetView showGridLines="0" showRuler="0" zoomScaleNormal="100" workbookViewId="0">
      <pane ySplit="8" topLeftCell="A9" activePane="bottomLeft" state="frozen"/>
      <selection pane="bottomLeft" activeCell="J16" sqref="J16"/>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Anasayfa!B16&amp;"- "&amp;Anasayfa!C16</f>
        <v>1.3- Eğitim Fakültesi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106</v>
      </c>
      <c r="C10" s="31" t="s">
        <v>28</v>
      </c>
      <c r="D10" s="40"/>
      <c r="E10" s="40"/>
      <c r="F10" s="40">
        <v>24</v>
      </c>
      <c r="G10" s="40"/>
      <c r="H10" s="40"/>
      <c r="I10" s="40"/>
      <c r="J10" s="40">
        <v>30</v>
      </c>
      <c r="K10" s="40"/>
      <c r="L10" s="40"/>
      <c r="M10" s="32">
        <f t="shared" ref="M10:M11" si="0">IF(SUM(D10:L10)=0,"",IF(SUM(D10:L10)&gt;100,100,SUM(D10:L10)))</f>
        <v>54</v>
      </c>
      <c r="N10" s="52"/>
      <c r="O10" s="50" t="str">
        <f>IF(SUM(D10:L10)&gt;100,"^","")</f>
        <v/>
      </c>
      <c r="P10" s="38"/>
    </row>
    <row r="11" spans="2:17" s="25" customFormat="1" ht="15" customHeight="1">
      <c r="B11" s="41" t="s">
        <v>443</v>
      </c>
      <c r="C11" s="31" t="s">
        <v>47</v>
      </c>
      <c r="D11" s="40"/>
      <c r="E11" s="40"/>
      <c r="F11" s="40">
        <v>24</v>
      </c>
      <c r="G11" s="40"/>
      <c r="H11" s="40"/>
      <c r="I11" s="40"/>
      <c r="J11" s="40">
        <v>30</v>
      </c>
      <c r="K11" s="40"/>
      <c r="L11" s="40"/>
      <c r="M11" s="32">
        <f t="shared" si="0"/>
        <v>54</v>
      </c>
      <c r="N11" s="49"/>
      <c r="O11" s="51" t="str">
        <f>IF(AND(M10&lt;&gt;"",M11&lt;&gt;"",OR(D10&lt;&gt;D11,E10&lt;&gt;E11,F10&lt;&gt;F11,G10&lt;&gt;G11,H10&lt;&gt;H11,I10&lt;&gt;I11,J10&lt;&gt;J11,K10&lt;&gt;K11,L10&lt;&gt;L11)),"R","")</f>
        <v/>
      </c>
      <c r="P11" s="37"/>
    </row>
    <row r="12" spans="2:17" s="25" customFormat="1" ht="15" customHeight="1">
      <c r="B12" s="44" t="s">
        <v>442</v>
      </c>
      <c r="C12" s="81" t="s">
        <v>24</v>
      </c>
      <c r="D12" s="82"/>
      <c r="E12" s="82"/>
      <c r="F12" s="82">
        <v>24</v>
      </c>
      <c r="G12" s="82"/>
      <c r="H12" s="82"/>
      <c r="I12" s="82"/>
      <c r="J12" s="82">
        <v>30</v>
      </c>
      <c r="K12" s="82"/>
      <c r="L12" s="82"/>
      <c r="M12" s="83">
        <f>IF(SUM(D12:L12)=0,"",IF(SUM(D12:L12)&gt;100,100,SUM(D12:L12)))</f>
        <v>54</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106</v>
      </c>
      <c r="C14" s="31" t="s">
        <v>28</v>
      </c>
      <c r="D14" s="40"/>
      <c r="E14" s="40"/>
      <c r="F14" s="40">
        <v>30</v>
      </c>
      <c r="G14" s="40"/>
      <c r="H14" s="40"/>
      <c r="I14" s="40"/>
      <c r="J14" s="40">
        <v>30</v>
      </c>
      <c r="K14" s="40"/>
      <c r="L14" s="40"/>
      <c r="M14" s="32">
        <f t="shared" ref="M14:M15" si="1">IF(SUM(D14:L14)=0,"",IF(SUM(D14:L14)&gt;100,100,SUM(D14:L14)))</f>
        <v>60</v>
      </c>
      <c r="N14" s="52"/>
      <c r="O14" s="50" t="str">
        <f>IF(SUM(D14:L14)&gt;100,"^","")</f>
        <v/>
      </c>
      <c r="P14" s="38"/>
    </row>
    <row r="15" spans="2:17" s="25" customFormat="1" ht="15" customHeight="1">
      <c r="B15" s="41" t="s">
        <v>444</v>
      </c>
      <c r="C15" s="31" t="s">
        <v>47</v>
      </c>
      <c r="D15" s="40"/>
      <c r="E15" s="40"/>
      <c r="F15" s="40">
        <v>30</v>
      </c>
      <c r="G15" s="40"/>
      <c r="H15" s="40"/>
      <c r="I15" s="40"/>
      <c r="J15" s="40">
        <v>30</v>
      </c>
      <c r="K15" s="40"/>
      <c r="L15" s="40"/>
      <c r="M15" s="32">
        <f t="shared" si="1"/>
        <v>60</v>
      </c>
      <c r="N15" s="49"/>
      <c r="O15" s="51" t="str">
        <f>IF(AND(M14&lt;&gt;"",M15&lt;&gt;"",OR(D14&lt;&gt;D15,E14&lt;&gt;E15,F14&lt;&gt;F15,G14&lt;&gt;G15,H14&lt;&gt;H15,I14&lt;&gt;I15,J14&lt;&gt;J15,K14&lt;&gt;K15,L14&lt;&gt;L15)),"R","")</f>
        <v/>
      </c>
      <c r="P15" s="37"/>
    </row>
    <row r="16" spans="2:17" s="25" customFormat="1" ht="15" customHeight="1">
      <c r="B16" s="44" t="s">
        <v>442</v>
      </c>
      <c r="C16" s="81" t="s">
        <v>24</v>
      </c>
      <c r="D16" s="82"/>
      <c r="E16" s="82"/>
      <c r="F16" s="82">
        <v>30</v>
      </c>
      <c r="G16" s="82"/>
      <c r="H16" s="82"/>
      <c r="I16" s="82"/>
      <c r="J16" s="82">
        <v>30</v>
      </c>
      <c r="K16" s="82"/>
      <c r="L16" s="82"/>
      <c r="M16" s="83">
        <f>IF(SUM(D16:L16)=0,"",IF(SUM(D16:L16)&gt;100,100,SUM(D16:L16)))</f>
        <v>60</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107</v>
      </c>
      <c r="C18" s="31" t="s">
        <v>28</v>
      </c>
      <c r="D18" s="40"/>
      <c r="E18" s="40"/>
      <c r="F18" s="40">
        <v>30</v>
      </c>
      <c r="G18" s="40"/>
      <c r="H18" s="40"/>
      <c r="I18" s="40"/>
      <c r="J18" s="40">
        <v>16.5</v>
      </c>
      <c r="K18" s="40"/>
      <c r="L18" s="40"/>
      <c r="M18" s="32">
        <f t="shared" ref="M18:M19" si="2">IF(SUM(D18:L18)=0,"",IF(SUM(D18:L18)&gt;100,100,SUM(D18:L18)))</f>
        <v>46.5</v>
      </c>
      <c r="N18" s="52"/>
      <c r="O18" s="50" t="str">
        <f>IF(SUM(D18:L18)&gt;100,"^","")</f>
        <v/>
      </c>
      <c r="P18" s="38"/>
    </row>
    <row r="19" spans="2:16" s="25" customFormat="1" ht="15" customHeight="1">
      <c r="B19" s="41" t="s">
        <v>445</v>
      </c>
      <c r="C19" s="31" t="s">
        <v>47</v>
      </c>
      <c r="D19" s="40"/>
      <c r="E19" s="40"/>
      <c r="F19" s="40">
        <v>30</v>
      </c>
      <c r="G19" s="40"/>
      <c r="H19" s="40"/>
      <c r="I19" s="40"/>
      <c r="J19" s="40">
        <v>16.5</v>
      </c>
      <c r="K19" s="40"/>
      <c r="L19" s="40"/>
      <c r="M19" s="32">
        <f t="shared" si="2"/>
        <v>46.5</v>
      </c>
      <c r="N19" s="49"/>
      <c r="O19" s="51" t="str">
        <f>IF(AND(M18&lt;&gt;"",M19&lt;&gt;"",OR(D18&lt;&gt;D19,E18&lt;&gt;E19,F18&lt;&gt;F19,G18&lt;&gt;G19,H18&lt;&gt;H19,I18&lt;&gt;I19,J18&lt;&gt;J19,K18&lt;&gt;K19,L18&lt;&gt;L19)),"R","")</f>
        <v/>
      </c>
      <c r="P19" s="37"/>
    </row>
    <row r="20" spans="2:16" s="25" customFormat="1" ht="15" customHeight="1">
      <c r="B20" s="44" t="s">
        <v>442</v>
      </c>
      <c r="C20" s="81" t="s">
        <v>24</v>
      </c>
      <c r="D20" s="82"/>
      <c r="E20" s="82"/>
      <c r="F20" s="82">
        <v>30</v>
      </c>
      <c r="G20" s="82"/>
      <c r="H20" s="82"/>
      <c r="I20" s="82"/>
      <c r="J20" s="82">
        <v>16.5</v>
      </c>
      <c r="K20" s="82"/>
      <c r="L20" s="82"/>
      <c r="M20" s="83">
        <f>IF(SUM(D20:L20)=0,"",IF(SUM(D20:L20)&gt;100,100,SUM(D20:L20)))</f>
        <v>46.5</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107</v>
      </c>
      <c r="C22" s="31" t="s">
        <v>28</v>
      </c>
      <c r="D22" s="40"/>
      <c r="E22" s="40"/>
      <c r="F22" s="40">
        <v>30</v>
      </c>
      <c r="G22" s="40"/>
      <c r="H22" s="40"/>
      <c r="I22" s="40"/>
      <c r="J22" s="40">
        <v>30</v>
      </c>
      <c r="K22" s="40">
        <v>6</v>
      </c>
      <c r="L22" s="40"/>
      <c r="M22" s="32">
        <f t="shared" ref="M22:M23" si="3">IF(SUM(D22:L22)=0,"",IF(SUM(D22:L22)&gt;100,100,SUM(D22:L22)))</f>
        <v>66</v>
      </c>
      <c r="N22" s="52"/>
      <c r="O22" s="50" t="str">
        <f>IF(SUM(D22:L22)&gt;100,"^","")</f>
        <v/>
      </c>
      <c r="P22" s="38"/>
    </row>
    <row r="23" spans="2:16" s="25" customFormat="1" ht="15" customHeight="1">
      <c r="B23" s="41" t="s">
        <v>446</v>
      </c>
      <c r="C23" s="31" t="s">
        <v>47</v>
      </c>
      <c r="D23" s="40"/>
      <c r="E23" s="40"/>
      <c r="F23" s="40">
        <v>30</v>
      </c>
      <c r="G23" s="40"/>
      <c r="H23" s="40"/>
      <c r="I23" s="40"/>
      <c r="J23" s="40">
        <v>30</v>
      </c>
      <c r="K23" s="40">
        <v>6</v>
      </c>
      <c r="L23" s="40"/>
      <c r="M23" s="32">
        <f t="shared" si="3"/>
        <v>66</v>
      </c>
      <c r="N23" s="49"/>
      <c r="O23" s="51" t="str">
        <f>IF(AND(M22&lt;&gt;"",M23&lt;&gt;"",OR(D22&lt;&gt;D23,E22&lt;&gt;E23,F22&lt;&gt;F23,G22&lt;&gt;G23,H22&lt;&gt;H23,I22&lt;&gt;I23,J22&lt;&gt;J23,K22&lt;&gt;K23,L22&lt;&gt;L23)),"R","")</f>
        <v/>
      </c>
      <c r="P23" s="37"/>
    </row>
    <row r="24" spans="2:16" s="25" customFormat="1" ht="15" customHeight="1">
      <c r="B24" s="44" t="s">
        <v>442</v>
      </c>
      <c r="C24" s="81" t="s">
        <v>24</v>
      </c>
      <c r="D24" s="82"/>
      <c r="E24" s="82"/>
      <c r="F24" s="82">
        <v>30</v>
      </c>
      <c r="G24" s="82"/>
      <c r="H24" s="82"/>
      <c r="I24" s="82"/>
      <c r="J24" s="82">
        <v>30</v>
      </c>
      <c r="K24" s="82">
        <v>6</v>
      </c>
      <c r="L24" s="82"/>
      <c r="M24" s="83">
        <f>IF(SUM(D24:L24)=0,"",IF(SUM(D24:L24)&gt;100,100,SUM(D24:L24)))</f>
        <v>66</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107</v>
      </c>
      <c r="C26" s="31" t="s">
        <v>28</v>
      </c>
      <c r="D26" s="40"/>
      <c r="E26" s="40"/>
      <c r="F26" s="40">
        <v>30</v>
      </c>
      <c r="G26" s="40"/>
      <c r="H26" s="40"/>
      <c r="I26" s="40"/>
      <c r="J26" s="40">
        <v>19.8</v>
      </c>
      <c r="K26" s="40">
        <v>7.8</v>
      </c>
      <c r="L26" s="40"/>
      <c r="M26" s="32">
        <f t="shared" ref="M26:M27" si="4">IF(SUM(D26:L26)=0,"",IF(SUM(D26:L26)&gt;100,100,SUM(D26:L26)))</f>
        <v>57.599999999999994</v>
      </c>
      <c r="N26" s="52"/>
      <c r="O26" s="50" t="str">
        <f>IF(SUM(D26:L26)&gt;100,"^","")</f>
        <v/>
      </c>
      <c r="P26" s="38"/>
    </row>
    <row r="27" spans="2:16" s="25" customFormat="1" ht="15" customHeight="1">
      <c r="B27" s="41" t="s">
        <v>447</v>
      </c>
      <c r="C27" s="31" t="s">
        <v>47</v>
      </c>
      <c r="D27" s="40"/>
      <c r="E27" s="40"/>
      <c r="F27" s="40">
        <v>30</v>
      </c>
      <c r="G27" s="40"/>
      <c r="H27" s="40"/>
      <c r="I27" s="40"/>
      <c r="J27" s="40">
        <v>19.8</v>
      </c>
      <c r="K27" s="40">
        <v>7.8</v>
      </c>
      <c r="L27" s="40"/>
      <c r="M27" s="32">
        <f t="shared" si="4"/>
        <v>57.599999999999994</v>
      </c>
      <c r="N27" s="49"/>
      <c r="O27" s="51" t="str">
        <f>IF(AND(M26&lt;&gt;"",M27&lt;&gt;"",OR(D26&lt;&gt;D27,E26&lt;&gt;E27,F26&lt;&gt;F27,G26&lt;&gt;G27,H26&lt;&gt;H27,I26&lt;&gt;I27,J26&lt;&gt;J27,K26&lt;&gt;K27,L26&lt;&gt;L27)),"R","")</f>
        <v/>
      </c>
      <c r="P27" s="37"/>
    </row>
    <row r="28" spans="2:16" s="25" customFormat="1" ht="15" customHeight="1">
      <c r="B28" s="44" t="s">
        <v>442</v>
      </c>
      <c r="C28" s="81" t="s">
        <v>24</v>
      </c>
      <c r="D28" s="82"/>
      <c r="E28" s="82"/>
      <c r="F28" s="82">
        <v>30</v>
      </c>
      <c r="G28" s="82"/>
      <c r="H28" s="82"/>
      <c r="I28" s="82"/>
      <c r="J28" s="82">
        <v>19.8</v>
      </c>
      <c r="K28" s="82">
        <v>7.8</v>
      </c>
      <c r="L28" s="82"/>
      <c r="M28" s="83">
        <f>IF(SUM(D28:L28)=0,"",IF(SUM(D28:L28)&gt;100,100,SUM(D28:L28)))</f>
        <v>57.599999999999994</v>
      </c>
      <c r="N28" s="26" t="str">
        <f>IF(AND(M28&lt;&gt;"",OR(M28&lt;M26,M28&lt;M27)),"*","")</f>
        <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107</v>
      </c>
      <c r="C30" s="31" t="s">
        <v>28</v>
      </c>
      <c r="D30" s="40"/>
      <c r="E30" s="40"/>
      <c r="F30" s="40">
        <v>30</v>
      </c>
      <c r="G30" s="40"/>
      <c r="H30" s="40"/>
      <c r="I30" s="40"/>
      <c r="J30" s="40">
        <v>22.05</v>
      </c>
      <c r="K30" s="40"/>
      <c r="L30" s="40"/>
      <c r="M30" s="32">
        <f t="shared" ref="M30:M31" si="5">IF(SUM(D30:L30)=0,"",IF(SUM(D30:L30)&gt;100,100,SUM(D30:L30)))</f>
        <v>52.05</v>
      </c>
      <c r="N30" s="52"/>
      <c r="O30" s="50" t="str">
        <f>IF(SUM(D30:L30)&gt;100,"^","")</f>
        <v/>
      </c>
      <c r="P30" s="38"/>
    </row>
    <row r="31" spans="2:16" s="25" customFormat="1" ht="15" customHeight="1">
      <c r="B31" s="41" t="s">
        <v>448</v>
      </c>
      <c r="C31" s="31" t="s">
        <v>47</v>
      </c>
      <c r="D31" s="40"/>
      <c r="E31" s="40"/>
      <c r="F31" s="40">
        <v>30</v>
      </c>
      <c r="G31" s="40"/>
      <c r="H31" s="40"/>
      <c r="I31" s="40"/>
      <c r="J31" s="40">
        <v>22.05</v>
      </c>
      <c r="K31" s="40"/>
      <c r="L31" s="40"/>
      <c r="M31" s="32">
        <f t="shared" si="5"/>
        <v>52.05</v>
      </c>
      <c r="N31" s="49"/>
      <c r="O31" s="51" t="str">
        <f>IF(AND(M30&lt;&gt;"",M31&lt;&gt;"",OR(D30&lt;&gt;D31,E30&lt;&gt;E31,F30&lt;&gt;F31,G30&lt;&gt;G31,H30&lt;&gt;H31,I30&lt;&gt;I31,J30&lt;&gt;J31,K30&lt;&gt;K31,L30&lt;&gt;L31)),"R","")</f>
        <v/>
      </c>
      <c r="P31" s="37"/>
    </row>
    <row r="32" spans="2:16" s="25" customFormat="1" ht="15" customHeight="1">
      <c r="B32" s="44" t="s">
        <v>442</v>
      </c>
      <c r="C32" s="81" t="s">
        <v>24</v>
      </c>
      <c r="D32" s="82"/>
      <c r="E32" s="82"/>
      <c r="F32" s="82">
        <v>30</v>
      </c>
      <c r="G32" s="82"/>
      <c r="H32" s="82"/>
      <c r="I32" s="82"/>
      <c r="J32" s="82">
        <v>22.05</v>
      </c>
      <c r="K32" s="82"/>
      <c r="L32" s="82"/>
      <c r="M32" s="83">
        <f>IF(SUM(D32:L32)=0,"",IF(SUM(D32:L32)&gt;100,100,SUM(D32:L32)))</f>
        <v>52.05</v>
      </c>
      <c r="N32" s="26" t="str">
        <f>IF(AND(M32&lt;&gt;"",OR(M32&lt;M30,M32&lt;M31)),"*","")</f>
        <v/>
      </c>
      <c r="O32" s="51" t="str">
        <f>IF(AND(M31&lt;&gt;"",M32&lt;&gt;"",OR(D31&lt;&gt;D32,E31&lt;&gt;E32,F31&lt;&gt;F32,G31&lt;&gt;G32,H31&lt;&gt;H32,I31&lt;&gt;I32,J31&lt;&gt;J32,K31&lt;&gt;K32,L31&lt;&gt;L32)),"R","")</f>
        <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107</v>
      </c>
      <c r="C34" s="31" t="s">
        <v>28</v>
      </c>
      <c r="D34" s="40"/>
      <c r="E34" s="40"/>
      <c r="F34" s="40">
        <v>26.1</v>
      </c>
      <c r="G34" s="40"/>
      <c r="H34" s="40"/>
      <c r="I34" s="40"/>
      <c r="J34" s="40">
        <v>17.399999999999999</v>
      </c>
      <c r="K34" s="40"/>
      <c r="L34" s="40"/>
      <c r="M34" s="32">
        <f t="shared" ref="M34:M35" si="6">IF(SUM(D34:L34)=0,"",IF(SUM(D34:L34)&gt;100,100,SUM(D34:L34)))</f>
        <v>43.5</v>
      </c>
      <c r="N34" s="52"/>
      <c r="O34" s="50" t="str">
        <f>IF(SUM(D34:L34)&gt;100,"^","")</f>
        <v/>
      </c>
      <c r="P34" s="38"/>
    </row>
    <row r="35" spans="2:16" s="25" customFormat="1" ht="15" customHeight="1">
      <c r="B35" s="41" t="s">
        <v>449</v>
      </c>
      <c r="C35" s="31" t="s">
        <v>47</v>
      </c>
      <c r="D35" s="40"/>
      <c r="E35" s="40"/>
      <c r="F35" s="40">
        <v>26.1</v>
      </c>
      <c r="G35" s="40"/>
      <c r="H35" s="40"/>
      <c r="I35" s="40"/>
      <c r="J35" s="40">
        <v>17.399999999999999</v>
      </c>
      <c r="K35" s="40"/>
      <c r="L35" s="40"/>
      <c r="M35" s="32">
        <f t="shared" si="6"/>
        <v>43.5</v>
      </c>
      <c r="N35" s="49"/>
      <c r="O35" s="51" t="str">
        <f>IF(AND(M34&lt;&gt;"",M35&lt;&gt;"",OR(D34&lt;&gt;D35,E34&lt;&gt;E35,F34&lt;&gt;F35,G34&lt;&gt;G35,H34&lt;&gt;H35,I34&lt;&gt;I35,J34&lt;&gt;J35,K34&lt;&gt;K35,L34&lt;&gt;L35)),"R","")</f>
        <v/>
      </c>
      <c r="P35" s="37"/>
    </row>
    <row r="36" spans="2:16" s="25" customFormat="1" ht="15" customHeight="1">
      <c r="B36" s="44" t="s">
        <v>442</v>
      </c>
      <c r="C36" s="81" t="s">
        <v>24</v>
      </c>
      <c r="D36" s="82"/>
      <c r="E36" s="82"/>
      <c r="F36" s="82">
        <v>26.1</v>
      </c>
      <c r="G36" s="82"/>
      <c r="H36" s="82"/>
      <c r="I36" s="82"/>
      <c r="J36" s="82">
        <v>17.399999999999999</v>
      </c>
      <c r="K36" s="82"/>
      <c r="L36" s="82"/>
      <c r="M36" s="83">
        <f>IF(SUM(D36:L36)=0,"",IF(SUM(D36:L36)&gt;100,100,SUM(D36:L36)))</f>
        <v>43.5</v>
      </c>
      <c r="N36" s="26" t="str">
        <f>IF(AND(M36&lt;&gt;"",OR(M36&lt;M34,M36&lt;M35)),"*","")</f>
        <v/>
      </c>
      <c r="O36" s="51" t="str">
        <f>IF(AND(M35&lt;&gt;"",M36&lt;&gt;"",OR(D35&lt;&gt;D36,E35&lt;&gt;E36,F35&lt;&gt;F36,G35&lt;&gt;G36,H35&lt;&gt;H36,I35&lt;&gt;I36,J35&lt;&gt;J36,K35&lt;&gt;K36,L35&lt;&gt;L36)),"R","")</f>
        <v/>
      </c>
      <c r="P36" s="39" t="str">
        <f>IF(SUM(D36:L36)=0,"",IF(SUM(D36:L36)&gt;100,"^",IF(SUM(D36:L36)&lt;30,"Ödeme Yok!","")))</f>
        <v/>
      </c>
    </row>
    <row r="37" spans="2:16" ht="3" customHeight="1">
      <c r="B37" s="27"/>
      <c r="C37" s="33"/>
      <c r="D37" s="33"/>
      <c r="E37" s="33"/>
      <c r="F37" s="33"/>
      <c r="G37" s="33"/>
      <c r="H37" s="33"/>
      <c r="I37" s="33"/>
      <c r="J37" s="33"/>
      <c r="K37" s="33"/>
      <c r="L37" s="33"/>
      <c r="M37" s="33"/>
      <c r="N37" s="36"/>
      <c r="O37" s="36"/>
    </row>
    <row r="38" spans="2:16" s="25" customFormat="1" ht="15" customHeight="1">
      <c r="B38" s="53" t="s">
        <v>44</v>
      </c>
      <c r="C38" s="31" t="s">
        <v>28</v>
      </c>
      <c r="D38" s="40"/>
      <c r="E38" s="40"/>
      <c r="F38" s="40">
        <v>30</v>
      </c>
      <c r="G38" s="40"/>
      <c r="H38" s="40"/>
      <c r="I38" s="40"/>
      <c r="J38" s="40">
        <v>3.6</v>
      </c>
      <c r="K38" s="40"/>
      <c r="L38" s="40"/>
      <c r="M38" s="32">
        <f t="shared" ref="M38:M39" si="7">IF(SUM(D38:L38)=0,"",IF(SUM(D38:L38)&gt;100,100,SUM(D38:L38)))</f>
        <v>33.6</v>
      </c>
      <c r="N38" s="52"/>
      <c r="O38" s="50" t="str">
        <f>IF(SUM(D38:L38)&gt;100,"^","")</f>
        <v/>
      </c>
      <c r="P38" s="38"/>
    </row>
    <row r="39" spans="2:16" s="25" customFormat="1" ht="15" customHeight="1">
      <c r="B39" s="41" t="s">
        <v>450</v>
      </c>
      <c r="C39" s="31" t="s">
        <v>47</v>
      </c>
      <c r="D39" s="40"/>
      <c r="E39" s="40"/>
      <c r="F39" s="40">
        <v>30</v>
      </c>
      <c r="G39" s="40"/>
      <c r="H39" s="40"/>
      <c r="I39" s="40"/>
      <c r="J39" s="40">
        <v>3.6</v>
      </c>
      <c r="K39" s="40"/>
      <c r="L39" s="40"/>
      <c r="M39" s="32">
        <f t="shared" si="7"/>
        <v>33.6</v>
      </c>
      <c r="N39" s="49"/>
      <c r="O39" s="51" t="str">
        <f>IF(AND(M38&lt;&gt;"",M39&lt;&gt;"",OR(D38&lt;&gt;D39,E38&lt;&gt;E39,F38&lt;&gt;F39,G38&lt;&gt;G39,H38&lt;&gt;H39,I38&lt;&gt;I39,J38&lt;&gt;J39,K38&lt;&gt;K39,L38&lt;&gt;L39)),"R","")</f>
        <v/>
      </c>
      <c r="P39" s="37"/>
    </row>
    <row r="40" spans="2:16" s="25" customFormat="1" ht="15" customHeight="1">
      <c r="B40" s="44" t="s">
        <v>442</v>
      </c>
      <c r="C40" s="81" t="s">
        <v>24</v>
      </c>
      <c r="D40" s="82"/>
      <c r="E40" s="82"/>
      <c r="F40" s="82">
        <v>30</v>
      </c>
      <c r="G40" s="82"/>
      <c r="H40" s="82"/>
      <c r="I40" s="82"/>
      <c r="J40" s="82">
        <v>3.6</v>
      </c>
      <c r="K40" s="82"/>
      <c r="L40" s="82"/>
      <c r="M40" s="83">
        <f>IF(SUM(D40:L40)=0,"",IF(SUM(D40:L40)&gt;100,100,SUM(D40:L40)))</f>
        <v>33.6</v>
      </c>
      <c r="N40" s="26" t="str">
        <f>IF(AND(M40&lt;&gt;"",OR(M40&lt;M38,M40&lt;M39)),"*","")</f>
        <v/>
      </c>
      <c r="O40" s="51" t="str">
        <f>IF(AND(M39&lt;&gt;"",M40&lt;&gt;"",OR(D39&lt;&gt;D40,E39&lt;&gt;E40,F39&lt;&gt;F40,G39&lt;&gt;G40,H39&lt;&gt;H40,I39&lt;&gt;I40,J39&lt;&gt;J40,K39&lt;&gt;K40,L39&lt;&gt;L40)),"R","")</f>
        <v/>
      </c>
      <c r="P40" s="39" t="str">
        <f>IF(SUM(D40:L40)=0,"",IF(SUM(D40:L40)&gt;100,"^",IF(SUM(D40:L40)&lt;30,"Ödeme Yok!","")))</f>
        <v/>
      </c>
    </row>
    <row r="41" spans="2:16" ht="3" customHeight="1">
      <c r="B41" s="27"/>
      <c r="C41" s="33"/>
      <c r="D41" s="33"/>
      <c r="E41" s="33"/>
      <c r="F41" s="33"/>
      <c r="G41" s="33"/>
      <c r="H41" s="33"/>
      <c r="I41" s="33"/>
      <c r="J41" s="33"/>
      <c r="K41" s="33"/>
      <c r="L41" s="33"/>
      <c r="M41" s="33"/>
      <c r="N41" s="36"/>
      <c r="O41" s="36"/>
    </row>
    <row r="42" spans="2:16" s="25" customFormat="1" ht="15" customHeight="1">
      <c r="B42" s="53" t="s">
        <v>106</v>
      </c>
      <c r="C42" s="31" t="s">
        <v>28</v>
      </c>
      <c r="D42" s="40"/>
      <c r="E42" s="40"/>
      <c r="F42" s="40">
        <v>26.7</v>
      </c>
      <c r="G42" s="40"/>
      <c r="H42" s="40"/>
      <c r="I42" s="40"/>
      <c r="J42" s="40">
        <v>30</v>
      </c>
      <c r="K42" s="40"/>
      <c r="L42" s="40"/>
      <c r="M42" s="32">
        <f t="shared" ref="M42:M43" si="8">IF(SUM(D42:L42)=0,"",IF(SUM(D42:L42)&gt;100,100,SUM(D42:L42)))</f>
        <v>56.7</v>
      </c>
      <c r="N42" s="52"/>
      <c r="O42" s="50" t="str">
        <f>IF(SUM(D42:L42)&gt;100,"^","")</f>
        <v/>
      </c>
      <c r="P42" s="38"/>
    </row>
    <row r="43" spans="2:16" s="25" customFormat="1" ht="15" customHeight="1">
      <c r="B43" s="41" t="s">
        <v>452</v>
      </c>
      <c r="C43" s="31" t="s">
        <v>47</v>
      </c>
      <c r="D43" s="40"/>
      <c r="E43" s="40"/>
      <c r="F43" s="40">
        <v>26.7</v>
      </c>
      <c r="G43" s="40"/>
      <c r="H43" s="40"/>
      <c r="I43" s="40"/>
      <c r="J43" s="40">
        <v>30</v>
      </c>
      <c r="K43" s="40"/>
      <c r="L43" s="40"/>
      <c r="M43" s="32">
        <f t="shared" si="8"/>
        <v>56.7</v>
      </c>
      <c r="N43" s="49"/>
      <c r="O43" s="51" t="str">
        <f>IF(AND(M42&lt;&gt;"",M43&lt;&gt;"",OR(D42&lt;&gt;D43,E42&lt;&gt;E43,F42&lt;&gt;F43,G42&lt;&gt;G43,H42&lt;&gt;H43,I42&lt;&gt;I43,J42&lt;&gt;J43,K42&lt;&gt;K43,L42&lt;&gt;L43)),"R","")</f>
        <v/>
      </c>
      <c r="P43" s="37"/>
    </row>
    <row r="44" spans="2:16" s="25" customFormat="1" ht="15" customHeight="1">
      <c r="B44" s="44" t="s">
        <v>451</v>
      </c>
      <c r="C44" s="81" t="s">
        <v>24</v>
      </c>
      <c r="D44" s="82"/>
      <c r="E44" s="82"/>
      <c r="F44" s="82">
        <v>26.7</v>
      </c>
      <c r="G44" s="82"/>
      <c r="H44" s="82"/>
      <c r="I44" s="82"/>
      <c r="J44" s="82">
        <v>30</v>
      </c>
      <c r="K44" s="82"/>
      <c r="L44" s="82"/>
      <c r="M44" s="83">
        <f>IF(SUM(D44:L44)=0,"",IF(SUM(D44:L44)&gt;100,100,SUM(D44:L44)))</f>
        <v>56.7</v>
      </c>
      <c r="N44" s="26" t="str">
        <f>IF(AND(M44&lt;&gt;"",OR(M44&lt;M42,M44&lt;M43)),"*","")</f>
        <v/>
      </c>
      <c r="O44" s="51" t="str">
        <f>IF(AND(M43&lt;&gt;"",M44&lt;&gt;"",OR(D43&lt;&gt;D44,E43&lt;&gt;E44,F43&lt;&gt;F44,G43&lt;&gt;G44,H43&lt;&gt;H44,I43&lt;&gt;I44,J43&lt;&gt;J44,K43&lt;&gt;K44,L43&lt;&gt;L44)),"R","")</f>
        <v/>
      </c>
      <c r="P44" s="39" t="str">
        <f>IF(SUM(D44:L44)=0,"",IF(SUM(D44:L44)&gt;100,"^",IF(SUM(D44:L44)&lt;30,"Ödeme Yok!","")))</f>
        <v/>
      </c>
    </row>
    <row r="45" spans="2:16" ht="3" customHeight="1">
      <c r="B45" s="27"/>
      <c r="C45" s="33"/>
      <c r="D45" s="33"/>
      <c r="E45" s="33"/>
      <c r="F45" s="33"/>
      <c r="G45" s="33"/>
      <c r="H45" s="33"/>
      <c r="I45" s="33"/>
      <c r="J45" s="33"/>
      <c r="K45" s="33"/>
      <c r="L45" s="33"/>
      <c r="M45" s="33"/>
      <c r="N45" s="36"/>
      <c r="O45" s="36"/>
    </row>
    <row r="46" spans="2:16" s="25" customFormat="1" ht="15" customHeight="1">
      <c r="B46" s="53" t="s">
        <v>107</v>
      </c>
      <c r="C46" s="31" t="s">
        <v>28</v>
      </c>
      <c r="D46" s="40"/>
      <c r="E46" s="40"/>
      <c r="F46" s="40">
        <v>30</v>
      </c>
      <c r="G46" s="40"/>
      <c r="H46" s="40"/>
      <c r="I46" s="40"/>
      <c r="J46" s="40">
        <v>30</v>
      </c>
      <c r="K46" s="40"/>
      <c r="L46" s="40"/>
      <c r="M46" s="32">
        <f t="shared" ref="M46:M47" si="9">IF(SUM(D46:L46)=0,"",IF(SUM(D46:L46)&gt;100,100,SUM(D46:L46)))</f>
        <v>60</v>
      </c>
      <c r="N46" s="52"/>
      <c r="O46" s="50" t="str">
        <f>IF(SUM(D46:L46)&gt;100,"^","")</f>
        <v/>
      </c>
      <c r="P46" s="38"/>
    </row>
    <row r="47" spans="2:16" s="25" customFormat="1" ht="15" customHeight="1">
      <c r="B47" s="41" t="s">
        <v>453</v>
      </c>
      <c r="C47" s="31" t="s">
        <v>47</v>
      </c>
      <c r="D47" s="40"/>
      <c r="E47" s="40"/>
      <c r="F47" s="40">
        <v>30</v>
      </c>
      <c r="G47" s="40"/>
      <c r="H47" s="40"/>
      <c r="I47" s="40"/>
      <c r="J47" s="40">
        <v>30</v>
      </c>
      <c r="K47" s="40"/>
      <c r="L47" s="40"/>
      <c r="M47" s="32">
        <f t="shared" si="9"/>
        <v>60</v>
      </c>
      <c r="N47" s="49"/>
      <c r="O47" s="51" t="str">
        <f>IF(AND(M46&lt;&gt;"",M47&lt;&gt;"",OR(D46&lt;&gt;D47,E46&lt;&gt;E47,F46&lt;&gt;F47,G46&lt;&gt;G47,H46&lt;&gt;H47,I46&lt;&gt;I47,J46&lt;&gt;J47,K46&lt;&gt;K47,L46&lt;&gt;L47)),"R","")</f>
        <v/>
      </c>
      <c r="P47" s="37"/>
    </row>
    <row r="48" spans="2:16" s="25" customFormat="1" ht="15" customHeight="1">
      <c r="B48" s="44" t="s">
        <v>451</v>
      </c>
      <c r="C48" s="81" t="s">
        <v>24</v>
      </c>
      <c r="D48" s="82"/>
      <c r="E48" s="82"/>
      <c r="F48" s="82">
        <v>30</v>
      </c>
      <c r="G48" s="82"/>
      <c r="H48" s="82"/>
      <c r="I48" s="82"/>
      <c r="J48" s="82">
        <v>30</v>
      </c>
      <c r="K48" s="82"/>
      <c r="L48" s="82"/>
      <c r="M48" s="83">
        <f>IF(SUM(D48:L48)=0,"",IF(SUM(D48:L48)&gt;100,100,SUM(D48:L48)))</f>
        <v>60</v>
      </c>
      <c r="N48" s="26" t="str">
        <f>IF(AND(M48&lt;&gt;"",OR(M48&lt;M46,M48&lt;M47)),"*","")</f>
        <v/>
      </c>
      <c r="O48" s="51" t="str">
        <f>IF(AND(M47&lt;&gt;"",M48&lt;&gt;"",OR(D47&lt;&gt;D48,E47&lt;&gt;E48,F47&lt;&gt;F48,G47&lt;&gt;G48,H47&lt;&gt;H48,I47&lt;&gt;I48,J47&lt;&gt;J48,K47&lt;&gt;K48,L47&lt;&gt;L48)),"R","")</f>
        <v/>
      </c>
      <c r="P48" s="39" t="str">
        <f>IF(SUM(D48:L48)=0,"",IF(SUM(D48:L48)&gt;100,"^",IF(SUM(D48:L48)&lt;30,"Ödeme Yok!","")))</f>
        <v/>
      </c>
    </row>
    <row r="49" spans="2:16" ht="3" customHeight="1">
      <c r="B49" s="27"/>
      <c r="C49" s="33"/>
      <c r="D49" s="33"/>
      <c r="E49" s="33"/>
      <c r="F49" s="33"/>
      <c r="G49" s="33"/>
      <c r="H49" s="33"/>
      <c r="I49" s="33"/>
      <c r="J49" s="33"/>
      <c r="K49" s="33"/>
      <c r="L49" s="33"/>
      <c r="M49" s="33"/>
      <c r="N49" s="36"/>
      <c r="O49" s="36"/>
    </row>
    <row r="50" spans="2:16" s="25" customFormat="1" ht="15" customHeight="1">
      <c r="B50" s="53" t="s">
        <v>107</v>
      </c>
      <c r="C50" s="31" t="s">
        <v>28</v>
      </c>
      <c r="D50" s="40"/>
      <c r="E50" s="40"/>
      <c r="F50" s="40">
        <v>19.2</v>
      </c>
      <c r="G50" s="40"/>
      <c r="H50" s="40"/>
      <c r="I50" s="40"/>
      <c r="J50" s="40">
        <v>30</v>
      </c>
      <c r="K50" s="40"/>
      <c r="L50" s="40"/>
      <c r="M50" s="32">
        <f t="shared" ref="M50:M51" si="10">IF(SUM(D50:L50)=0,"",IF(SUM(D50:L50)&gt;100,100,SUM(D50:L50)))</f>
        <v>49.2</v>
      </c>
      <c r="N50" s="52"/>
      <c r="O50" s="50" t="str">
        <f>IF(SUM(D50:L50)&gt;100,"^","")</f>
        <v/>
      </c>
      <c r="P50" s="38"/>
    </row>
    <row r="51" spans="2:16" s="25" customFormat="1" ht="15" customHeight="1">
      <c r="B51" s="41" t="s">
        <v>454</v>
      </c>
      <c r="C51" s="31" t="s">
        <v>47</v>
      </c>
      <c r="D51" s="40"/>
      <c r="E51" s="40"/>
      <c r="F51" s="40">
        <v>19.2</v>
      </c>
      <c r="G51" s="40"/>
      <c r="H51" s="40"/>
      <c r="I51" s="40"/>
      <c r="J51" s="40">
        <v>30</v>
      </c>
      <c r="K51" s="40"/>
      <c r="L51" s="40"/>
      <c r="M51" s="32">
        <f t="shared" si="10"/>
        <v>49.2</v>
      </c>
      <c r="N51" s="49"/>
      <c r="O51" s="51" t="str">
        <f>IF(AND(M50&lt;&gt;"",M51&lt;&gt;"",OR(D50&lt;&gt;D51,E50&lt;&gt;E51,F50&lt;&gt;F51,G50&lt;&gt;G51,H50&lt;&gt;H51,I50&lt;&gt;I51,J50&lt;&gt;J51,K50&lt;&gt;K51,L50&lt;&gt;L51)),"R","")</f>
        <v/>
      </c>
      <c r="P51" s="37"/>
    </row>
    <row r="52" spans="2:16" s="25" customFormat="1" ht="15" customHeight="1">
      <c r="B52" s="44" t="s">
        <v>451</v>
      </c>
      <c r="C52" s="81" t="s">
        <v>24</v>
      </c>
      <c r="D52" s="82"/>
      <c r="E52" s="82"/>
      <c r="F52" s="82">
        <v>19.2</v>
      </c>
      <c r="G52" s="82"/>
      <c r="H52" s="82"/>
      <c r="I52" s="82"/>
      <c r="J52" s="82">
        <v>30</v>
      </c>
      <c r="K52" s="82"/>
      <c r="L52" s="82"/>
      <c r="M52" s="83">
        <f>IF(SUM(D52:L52)=0,"",IF(SUM(D52:L52)&gt;100,100,SUM(D52:L52)))</f>
        <v>49.2</v>
      </c>
      <c r="N52" s="26" t="str">
        <f>IF(AND(M52&lt;&gt;"",OR(M52&lt;M50,M52&lt;M51)),"*","")</f>
        <v/>
      </c>
      <c r="O52" s="51" t="str">
        <f>IF(AND(M51&lt;&gt;"",M52&lt;&gt;"",OR(D51&lt;&gt;D52,E51&lt;&gt;E52,F51&lt;&gt;F52,G51&lt;&gt;G52,H51&lt;&gt;H52,I51&lt;&gt;I52,J51&lt;&gt;J52,K51&lt;&gt;K52,L51&lt;&gt;L52)),"R","")</f>
        <v/>
      </c>
      <c r="P52" s="39" t="str">
        <f>IF(SUM(D52:L52)=0,"",IF(SUM(D52:L52)&gt;100,"^",IF(SUM(D52:L52)&lt;30,"Ödeme Yok!","")))</f>
        <v/>
      </c>
    </row>
    <row r="53" spans="2:16" ht="3" customHeight="1">
      <c r="B53" s="27"/>
      <c r="C53" s="33"/>
      <c r="D53" s="33"/>
      <c r="E53" s="33"/>
      <c r="F53" s="33"/>
      <c r="G53" s="33"/>
      <c r="H53" s="33"/>
      <c r="I53" s="33"/>
      <c r="J53" s="33"/>
      <c r="K53" s="33"/>
      <c r="L53" s="33"/>
      <c r="M53" s="33"/>
      <c r="N53" s="36"/>
      <c r="O53" s="36"/>
    </row>
    <row r="54" spans="2:16" s="25" customFormat="1" ht="15" customHeight="1">
      <c r="B54" s="53" t="s">
        <v>107</v>
      </c>
      <c r="C54" s="31" t="s">
        <v>28</v>
      </c>
      <c r="D54" s="40"/>
      <c r="E54" s="40"/>
      <c r="F54" s="40">
        <v>30</v>
      </c>
      <c r="G54" s="40"/>
      <c r="H54" s="40"/>
      <c r="I54" s="40"/>
      <c r="J54" s="40"/>
      <c r="K54" s="40"/>
      <c r="L54" s="40"/>
      <c r="M54" s="32">
        <f t="shared" ref="M54:M55" si="11">IF(SUM(D54:L54)=0,"",IF(SUM(D54:L54)&gt;100,100,SUM(D54:L54)))</f>
        <v>30</v>
      </c>
      <c r="N54" s="52"/>
      <c r="O54" s="50" t="str">
        <f>IF(SUM(D54:L54)&gt;100,"^","")</f>
        <v/>
      </c>
      <c r="P54" s="38"/>
    </row>
    <row r="55" spans="2:16" s="25" customFormat="1" ht="15" customHeight="1">
      <c r="B55" s="41" t="s">
        <v>455</v>
      </c>
      <c r="C55" s="31" t="s">
        <v>47</v>
      </c>
      <c r="D55" s="40"/>
      <c r="E55" s="40"/>
      <c r="F55" s="40">
        <v>30</v>
      </c>
      <c r="G55" s="40"/>
      <c r="H55" s="40"/>
      <c r="I55" s="40"/>
      <c r="J55" s="40"/>
      <c r="K55" s="40"/>
      <c r="L55" s="40"/>
      <c r="M55" s="32">
        <f t="shared" si="11"/>
        <v>30</v>
      </c>
      <c r="N55" s="49"/>
      <c r="O55" s="51" t="str">
        <f>IF(AND(M54&lt;&gt;"",M55&lt;&gt;"",OR(D54&lt;&gt;D55,E54&lt;&gt;E55,F54&lt;&gt;F55,G54&lt;&gt;G55,H54&lt;&gt;H55,I54&lt;&gt;I55,J54&lt;&gt;J55,K54&lt;&gt;K55,L54&lt;&gt;L55)),"R","")</f>
        <v/>
      </c>
      <c r="P55" s="37"/>
    </row>
    <row r="56" spans="2:16" s="25" customFormat="1" ht="15" customHeight="1">
      <c r="B56" s="44" t="s">
        <v>451</v>
      </c>
      <c r="C56" s="81" t="s">
        <v>24</v>
      </c>
      <c r="D56" s="82"/>
      <c r="E56" s="82"/>
      <c r="F56" s="82">
        <v>30</v>
      </c>
      <c r="G56" s="82"/>
      <c r="H56" s="82"/>
      <c r="I56" s="82"/>
      <c r="J56" s="82"/>
      <c r="K56" s="82"/>
      <c r="L56" s="82"/>
      <c r="M56" s="83">
        <f>IF(SUM(D56:L56)=0,"",IF(SUM(D56:L56)&gt;100,100,SUM(D56:L56)))</f>
        <v>30</v>
      </c>
      <c r="N56" s="26" t="str">
        <f>IF(AND(M56&lt;&gt;"",OR(M56&lt;M54,M56&lt;M55)),"*","")</f>
        <v/>
      </c>
      <c r="O56" s="51" t="str">
        <f>IF(AND(M55&lt;&gt;"",M56&lt;&gt;"",OR(D55&lt;&gt;D56,E55&lt;&gt;E56,F55&lt;&gt;F56,G55&lt;&gt;G56,H55&lt;&gt;H56,I55&lt;&gt;I56,J55&lt;&gt;J56,K55&lt;&gt;K56,L55&lt;&gt;L56)),"R","")</f>
        <v/>
      </c>
      <c r="P56" s="39" t="str">
        <f>IF(SUM(D56:L56)=0,"",IF(SUM(D56:L56)&gt;100,"^",IF(SUM(D56:L56)&lt;30,"Ödeme Yok!","")))</f>
        <v/>
      </c>
    </row>
    <row r="57" spans="2:16" ht="3" customHeight="1">
      <c r="B57" s="27"/>
      <c r="C57" s="33"/>
      <c r="D57" s="33"/>
      <c r="E57" s="33"/>
      <c r="F57" s="33"/>
      <c r="G57" s="33"/>
      <c r="H57" s="33"/>
      <c r="I57" s="33"/>
      <c r="J57" s="33"/>
      <c r="K57" s="33"/>
      <c r="L57" s="33"/>
      <c r="M57" s="33"/>
      <c r="N57" s="36"/>
      <c r="O57" s="36"/>
    </row>
    <row r="58" spans="2:16" s="25" customFormat="1" ht="15" customHeight="1">
      <c r="B58" s="53" t="s">
        <v>44</v>
      </c>
      <c r="C58" s="31" t="s">
        <v>28</v>
      </c>
      <c r="D58" s="40"/>
      <c r="E58" s="40"/>
      <c r="F58" s="40">
        <v>30</v>
      </c>
      <c r="G58" s="40"/>
      <c r="H58" s="40"/>
      <c r="I58" s="40"/>
      <c r="J58" s="40">
        <v>25.35</v>
      </c>
      <c r="K58" s="40"/>
      <c r="L58" s="40"/>
      <c r="M58" s="32">
        <f t="shared" ref="M58:M59" si="12">IF(SUM(D58:L58)=0,"",IF(SUM(D58:L58)&gt;100,100,SUM(D58:L58)))</f>
        <v>55.35</v>
      </c>
      <c r="N58" s="52"/>
      <c r="O58" s="50" t="str">
        <f>IF(SUM(D58:L58)&gt;100,"^","")</f>
        <v/>
      </c>
      <c r="P58" s="38"/>
    </row>
    <row r="59" spans="2:16" s="25" customFormat="1" ht="15" customHeight="1">
      <c r="B59" s="41" t="s">
        <v>456</v>
      </c>
      <c r="C59" s="31" t="s">
        <v>47</v>
      </c>
      <c r="D59" s="40"/>
      <c r="E59" s="40"/>
      <c r="F59" s="40">
        <v>30</v>
      </c>
      <c r="G59" s="40"/>
      <c r="H59" s="40"/>
      <c r="I59" s="40"/>
      <c r="J59" s="40">
        <v>25.35</v>
      </c>
      <c r="K59" s="40"/>
      <c r="L59" s="40"/>
      <c r="M59" s="32">
        <f t="shared" si="12"/>
        <v>55.35</v>
      </c>
      <c r="N59" s="49"/>
      <c r="O59" s="51" t="str">
        <f>IF(AND(M58&lt;&gt;"",M59&lt;&gt;"",OR(D58&lt;&gt;D59,E58&lt;&gt;E59,F58&lt;&gt;F59,G58&lt;&gt;G59,H58&lt;&gt;H59,I58&lt;&gt;I59,J58&lt;&gt;J59,K58&lt;&gt;K59,L58&lt;&gt;L59)),"R","")</f>
        <v/>
      </c>
      <c r="P59" s="37"/>
    </row>
    <row r="60" spans="2:16" s="25" customFormat="1" ht="15" customHeight="1">
      <c r="B60" s="44" t="s">
        <v>451</v>
      </c>
      <c r="C60" s="81" t="s">
        <v>24</v>
      </c>
      <c r="D60" s="82"/>
      <c r="E60" s="82"/>
      <c r="F60" s="82">
        <v>30</v>
      </c>
      <c r="G60" s="82"/>
      <c r="H60" s="82"/>
      <c r="I60" s="82"/>
      <c r="J60" s="82">
        <v>25.35</v>
      </c>
      <c r="K60" s="82"/>
      <c r="L60" s="82"/>
      <c r="M60" s="83">
        <f>IF(SUM(D60:L60)=0,"",IF(SUM(D60:L60)&gt;100,100,SUM(D60:L60)))</f>
        <v>55.35</v>
      </c>
      <c r="N60" s="26" t="str">
        <f>IF(AND(M60&lt;&gt;"",OR(M60&lt;M58,M60&lt;M59)),"*","")</f>
        <v/>
      </c>
      <c r="O60" s="51" t="str">
        <f>IF(AND(M59&lt;&gt;"",M60&lt;&gt;"",OR(D59&lt;&gt;D60,E59&lt;&gt;E60,F59&lt;&gt;F60,G59&lt;&gt;G60,H59&lt;&gt;H60,I59&lt;&gt;I60,J59&lt;&gt;J60,K59&lt;&gt;K60,L59&lt;&gt;L60)),"R","")</f>
        <v/>
      </c>
      <c r="P60" s="39" t="str">
        <f>IF(SUM(D60:L60)=0,"",IF(SUM(D60:L60)&gt;100,"^",IF(SUM(D60:L60)&lt;30,"Ödeme Yok!","")))</f>
        <v/>
      </c>
    </row>
    <row r="61" spans="2:16" ht="3" customHeight="1">
      <c r="B61" s="27"/>
      <c r="C61" s="33"/>
      <c r="D61" s="33"/>
      <c r="E61" s="33"/>
      <c r="F61" s="33"/>
      <c r="G61" s="33"/>
      <c r="H61" s="33"/>
      <c r="I61" s="33"/>
      <c r="J61" s="33"/>
      <c r="K61" s="33"/>
      <c r="L61" s="33"/>
      <c r="M61" s="33"/>
      <c r="N61" s="36"/>
      <c r="O61" s="36"/>
    </row>
    <row r="62" spans="2:16" s="25" customFormat="1" ht="15" customHeight="1">
      <c r="B62" s="53" t="s">
        <v>44</v>
      </c>
      <c r="C62" s="31" t="s">
        <v>28</v>
      </c>
      <c r="D62" s="40"/>
      <c r="E62" s="40"/>
      <c r="F62" s="40">
        <v>12</v>
      </c>
      <c r="G62" s="40"/>
      <c r="H62" s="40"/>
      <c r="I62" s="40"/>
      <c r="J62" s="40">
        <v>30</v>
      </c>
      <c r="K62" s="40"/>
      <c r="L62" s="40"/>
      <c r="M62" s="32">
        <f t="shared" ref="M62:M63" si="13">IF(SUM(D62:L62)=0,"",IF(SUM(D62:L62)&gt;100,100,SUM(D62:L62)))</f>
        <v>42</v>
      </c>
      <c r="N62" s="52"/>
      <c r="O62" s="50" t="str">
        <f>IF(SUM(D62:L62)&gt;100,"^","")</f>
        <v/>
      </c>
      <c r="P62" s="38"/>
    </row>
    <row r="63" spans="2:16" s="25" customFormat="1" ht="15" customHeight="1">
      <c r="B63" s="41" t="s">
        <v>457</v>
      </c>
      <c r="C63" s="31" t="s">
        <v>47</v>
      </c>
      <c r="D63" s="40"/>
      <c r="E63" s="40"/>
      <c r="F63" s="40">
        <v>12</v>
      </c>
      <c r="G63" s="40"/>
      <c r="H63" s="40"/>
      <c r="I63" s="40"/>
      <c r="J63" s="40">
        <v>30</v>
      </c>
      <c r="K63" s="40"/>
      <c r="L63" s="40"/>
      <c r="M63" s="32">
        <f t="shared" si="13"/>
        <v>42</v>
      </c>
      <c r="N63" s="49"/>
      <c r="O63" s="51" t="str">
        <f>IF(AND(M62&lt;&gt;"",M63&lt;&gt;"",OR(D62&lt;&gt;D63,E62&lt;&gt;E63,F62&lt;&gt;F63,G62&lt;&gt;G63,H62&lt;&gt;H63,I62&lt;&gt;I63,J62&lt;&gt;J63,K62&lt;&gt;K63,L62&lt;&gt;L63)),"R","")</f>
        <v/>
      </c>
      <c r="P63" s="37"/>
    </row>
    <row r="64" spans="2:16" s="25" customFormat="1" ht="15" customHeight="1">
      <c r="B64" s="44" t="s">
        <v>451</v>
      </c>
      <c r="C64" s="81" t="s">
        <v>24</v>
      </c>
      <c r="D64" s="82"/>
      <c r="E64" s="82"/>
      <c r="F64" s="82">
        <v>12</v>
      </c>
      <c r="G64" s="82"/>
      <c r="H64" s="82"/>
      <c r="I64" s="82"/>
      <c r="J64" s="82">
        <v>30</v>
      </c>
      <c r="K64" s="82"/>
      <c r="L64" s="82"/>
      <c r="M64" s="83">
        <f>IF(SUM(D64:L64)=0,"",IF(SUM(D64:L64)&gt;100,100,SUM(D64:L64)))</f>
        <v>42</v>
      </c>
      <c r="N64" s="26" t="str">
        <f>IF(AND(M64&lt;&gt;"",OR(M64&lt;M62,M64&lt;M63)),"*","")</f>
        <v/>
      </c>
      <c r="O64" s="51" t="str">
        <f>IF(AND(M63&lt;&gt;"",M64&lt;&gt;"",OR(D63&lt;&gt;D64,E63&lt;&gt;E64,F63&lt;&gt;F64,G63&lt;&gt;G64,H63&lt;&gt;H64,I63&lt;&gt;I64,J63&lt;&gt;J64,K63&lt;&gt;K64,L63&lt;&gt;L64)),"R","")</f>
        <v/>
      </c>
      <c r="P64" s="39" t="str">
        <f>IF(SUM(D64:L64)=0,"",IF(SUM(D64:L64)&gt;100,"^",IF(SUM(D64:L64)&lt;30,"Ödeme Yok!","")))</f>
        <v/>
      </c>
    </row>
    <row r="65" spans="2:16" ht="3" customHeight="1">
      <c r="B65" s="27"/>
      <c r="C65" s="33"/>
      <c r="D65" s="33"/>
      <c r="E65" s="33"/>
      <c r="F65" s="33"/>
      <c r="G65" s="33"/>
      <c r="H65" s="33"/>
      <c r="I65" s="33"/>
      <c r="J65" s="33"/>
      <c r="K65" s="33"/>
      <c r="L65" s="33"/>
      <c r="M65" s="33"/>
      <c r="N65" s="36"/>
      <c r="O65" s="36"/>
    </row>
    <row r="66" spans="2:16" s="25" customFormat="1" ht="15" customHeight="1">
      <c r="B66" s="53" t="s">
        <v>44</v>
      </c>
      <c r="C66" s="31" t="s">
        <v>28</v>
      </c>
      <c r="D66" s="40"/>
      <c r="E66" s="40"/>
      <c r="F66" s="40">
        <v>30</v>
      </c>
      <c r="G66" s="40"/>
      <c r="H66" s="40"/>
      <c r="I66" s="40"/>
      <c r="J66" s="40"/>
      <c r="K66" s="40"/>
      <c r="L66" s="40"/>
      <c r="M66" s="32">
        <f t="shared" ref="M66:M67" si="14">IF(SUM(D66:L66)=0,"",IF(SUM(D66:L66)&gt;100,100,SUM(D66:L66)))</f>
        <v>30</v>
      </c>
      <c r="N66" s="52"/>
      <c r="O66" s="50" t="str">
        <f>IF(SUM(D66:L66)&gt;100,"^","")</f>
        <v/>
      </c>
      <c r="P66" s="38"/>
    </row>
    <row r="67" spans="2:16" s="25" customFormat="1" ht="15" customHeight="1">
      <c r="B67" s="41" t="s">
        <v>458</v>
      </c>
      <c r="C67" s="31" t="s">
        <v>47</v>
      </c>
      <c r="D67" s="40"/>
      <c r="E67" s="40"/>
      <c r="F67" s="40">
        <v>30</v>
      </c>
      <c r="G67" s="40"/>
      <c r="H67" s="40"/>
      <c r="I67" s="40"/>
      <c r="J67" s="40"/>
      <c r="K67" s="40"/>
      <c r="L67" s="40"/>
      <c r="M67" s="32">
        <f t="shared" si="14"/>
        <v>30</v>
      </c>
      <c r="N67" s="49"/>
      <c r="O67" s="51" t="str">
        <f>IF(AND(M66&lt;&gt;"",M67&lt;&gt;"",OR(D66&lt;&gt;D67,E66&lt;&gt;E67,F66&lt;&gt;F67,G66&lt;&gt;G67,H66&lt;&gt;H67,I66&lt;&gt;I67,J66&lt;&gt;J67,K66&lt;&gt;K67,L66&lt;&gt;L67)),"R","")</f>
        <v/>
      </c>
      <c r="P67" s="37"/>
    </row>
    <row r="68" spans="2:16" s="25" customFormat="1" ht="15" customHeight="1">
      <c r="B68" s="44" t="s">
        <v>451</v>
      </c>
      <c r="C68" s="81" t="s">
        <v>24</v>
      </c>
      <c r="D68" s="82"/>
      <c r="E68" s="82"/>
      <c r="F68" s="82">
        <v>30</v>
      </c>
      <c r="G68" s="82"/>
      <c r="H68" s="82"/>
      <c r="I68" s="82"/>
      <c r="J68" s="82"/>
      <c r="K68" s="82"/>
      <c r="L68" s="82"/>
      <c r="M68" s="83">
        <f>IF(SUM(D68:L68)=0,"",IF(SUM(D68:L68)&gt;100,100,SUM(D68:L68)))</f>
        <v>30</v>
      </c>
      <c r="N68" s="26" t="str">
        <f>IF(AND(M68&lt;&gt;"",OR(M68&lt;M66,M68&lt;M67)),"*","")</f>
        <v/>
      </c>
      <c r="O68" s="51" t="str">
        <f>IF(AND(M67&lt;&gt;"",M68&lt;&gt;"",OR(D67&lt;&gt;D68,E67&lt;&gt;E68,F67&lt;&gt;F68,G67&lt;&gt;G68,H67&lt;&gt;H68,I67&lt;&gt;I68,J67&lt;&gt;J68,K67&lt;&gt;K68,L67&lt;&gt;L68)),"R","")</f>
        <v/>
      </c>
      <c r="P68" s="39" t="str">
        <f>IF(SUM(D68:L68)=0,"",IF(SUM(D68:L68)&gt;100,"^",IF(SUM(D68:L68)&lt;30,"Ödeme Yok!","")))</f>
        <v/>
      </c>
    </row>
    <row r="69" spans="2:16" ht="3" customHeight="1">
      <c r="B69" s="27"/>
      <c r="C69" s="33"/>
      <c r="D69" s="33"/>
      <c r="E69" s="33"/>
      <c r="F69" s="33"/>
      <c r="G69" s="33"/>
      <c r="H69" s="33"/>
      <c r="I69" s="33"/>
      <c r="J69" s="33"/>
      <c r="K69" s="33"/>
      <c r="L69" s="33"/>
      <c r="M69" s="33"/>
      <c r="N69" s="36"/>
      <c r="O69" s="36"/>
    </row>
    <row r="70" spans="2:16" s="25" customFormat="1" ht="15" customHeight="1">
      <c r="B70" s="53" t="s">
        <v>22</v>
      </c>
      <c r="C70" s="31" t="s">
        <v>28</v>
      </c>
      <c r="D70" s="40"/>
      <c r="E70" s="40"/>
      <c r="F70" s="40">
        <v>25.5</v>
      </c>
      <c r="G70" s="40"/>
      <c r="H70" s="40">
        <v>1.2</v>
      </c>
      <c r="I70" s="40"/>
      <c r="J70" s="40"/>
      <c r="K70" s="40">
        <v>4.8</v>
      </c>
      <c r="L70" s="40"/>
      <c r="M70" s="32">
        <f t="shared" ref="M70:M71" si="15">IF(SUM(D70:L70)=0,"",IF(SUM(D70:L70)&gt;100,100,SUM(D70:L70)))</f>
        <v>31.5</v>
      </c>
      <c r="N70" s="52"/>
      <c r="O70" s="50" t="str">
        <f>IF(SUM(D70:L70)&gt;100,"^","")</f>
        <v/>
      </c>
      <c r="P70" s="38"/>
    </row>
    <row r="71" spans="2:16" s="25" customFormat="1" ht="15" customHeight="1">
      <c r="B71" s="41" t="s">
        <v>459</v>
      </c>
      <c r="C71" s="31" t="s">
        <v>47</v>
      </c>
      <c r="D71" s="40"/>
      <c r="E71" s="40"/>
      <c r="F71" s="40">
        <v>25.5</v>
      </c>
      <c r="G71" s="40"/>
      <c r="H71" s="40">
        <v>1.2</v>
      </c>
      <c r="I71" s="40"/>
      <c r="J71" s="40"/>
      <c r="K71" s="40">
        <v>4.8</v>
      </c>
      <c r="L71" s="40"/>
      <c r="M71" s="32">
        <f t="shared" si="15"/>
        <v>31.5</v>
      </c>
      <c r="N71" s="49"/>
      <c r="O71" s="51" t="str">
        <f>IF(AND(M70&lt;&gt;"",M71&lt;&gt;"",OR(D70&lt;&gt;D71,E70&lt;&gt;E71,F70&lt;&gt;F71,G70&lt;&gt;G71,H70&lt;&gt;H71,I70&lt;&gt;I71,J70&lt;&gt;J71,K70&lt;&gt;K71,L70&lt;&gt;L71)),"R","")</f>
        <v/>
      </c>
      <c r="P71" s="37"/>
    </row>
    <row r="72" spans="2:16" s="25" customFormat="1" ht="15" customHeight="1">
      <c r="B72" s="44" t="s">
        <v>451</v>
      </c>
      <c r="C72" s="81" t="s">
        <v>24</v>
      </c>
      <c r="D72" s="82"/>
      <c r="E72" s="82"/>
      <c r="F72" s="82">
        <v>25.5</v>
      </c>
      <c r="G72" s="82"/>
      <c r="H72" s="82">
        <v>1.2</v>
      </c>
      <c r="I72" s="82"/>
      <c r="J72" s="82"/>
      <c r="K72" s="82">
        <v>4.8</v>
      </c>
      <c r="L72" s="82"/>
      <c r="M72" s="83">
        <f>IF(SUM(D72:L72)=0,"",IF(SUM(D72:L72)&gt;100,100,SUM(D72:L72)))</f>
        <v>31.5</v>
      </c>
      <c r="N72" s="26" t="str">
        <f>IF(AND(M72&lt;&gt;"",OR(M72&lt;M70,M72&lt;M71)),"*","")</f>
        <v/>
      </c>
      <c r="O72" s="51" t="str">
        <f>IF(AND(M71&lt;&gt;"",M72&lt;&gt;"",OR(D71&lt;&gt;D72,E71&lt;&gt;E72,F71&lt;&gt;F72,G71&lt;&gt;G72,H71&lt;&gt;H72,I71&lt;&gt;I72,J71&lt;&gt;J72,K71&lt;&gt;K72,L71&lt;&gt;L72)),"R","")</f>
        <v/>
      </c>
      <c r="P72" s="39" t="str">
        <f>IF(SUM(D72:L72)=0,"",IF(SUM(D72:L72)&gt;100,"^",IF(SUM(D72:L72)&lt;30,"Ödeme Yok!","")))</f>
        <v/>
      </c>
    </row>
    <row r="73" spans="2:16" ht="3" customHeight="1">
      <c r="B73" s="27"/>
      <c r="C73" s="33"/>
      <c r="D73" s="33"/>
      <c r="E73" s="33"/>
      <c r="F73" s="33"/>
      <c r="G73" s="33"/>
      <c r="H73" s="33"/>
      <c r="I73" s="33"/>
      <c r="J73" s="33"/>
      <c r="K73" s="33"/>
      <c r="L73" s="33"/>
      <c r="M73" s="33"/>
      <c r="N73" s="36"/>
      <c r="O73" s="36"/>
    </row>
    <row r="74" spans="2:16" s="25" customFormat="1" ht="15" customHeight="1">
      <c r="B74" s="53" t="s">
        <v>44</v>
      </c>
      <c r="C74" s="31" t="s">
        <v>28</v>
      </c>
      <c r="D74" s="40"/>
      <c r="E74" s="40"/>
      <c r="F74" s="40">
        <v>30</v>
      </c>
      <c r="G74" s="40"/>
      <c r="H74" s="40"/>
      <c r="I74" s="40"/>
      <c r="J74" s="40">
        <v>5.7</v>
      </c>
      <c r="K74" s="40"/>
      <c r="L74" s="40"/>
      <c r="M74" s="32">
        <f t="shared" ref="M74:M75" si="16">IF(SUM(D74:L74)=0,"",IF(SUM(D74:L74)&gt;100,100,SUM(D74:L74)))</f>
        <v>35.700000000000003</v>
      </c>
      <c r="N74" s="52"/>
      <c r="O74" s="50" t="str">
        <f>IF(SUM(D74:L74)&gt;100,"^","")</f>
        <v/>
      </c>
      <c r="P74" s="38"/>
    </row>
    <row r="75" spans="2:16" s="25" customFormat="1" ht="15" customHeight="1">
      <c r="B75" s="90" t="s">
        <v>461</v>
      </c>
      <c r="C75" s="31" t="s">
        <v>47</v>
      </c>
      <c r="D75" s="40"/>
      <c r="E75" s="40"/>
      <c r="F75" s="40">
        <v>30</v>
      </c>
      <c r="G75" s="40"/>
      <c r="H75" s="40"/>
      <c r="I75" s="40"/>
      <c r="J75" s="40">
        <v>5.7</v>
      </c>
      <c r="K75" s="40"/>
      <c r="L75" s="40"/>
      <c r="M75" s="32">
        <f t="shared" si="16"/>
        <v>35.700000000000003</v>
      </c>
      <c r="N75" s="49"/>
      <c r="O75" s="51" t="str">
        <f>IF(AND(M74&lt;&gt;"",M75&lt;&gt;"",OR(D74&lt;&gt;D75,E74&lt;&gt;E75,F74&lt;&gt;F75,G74&lt;&gt;G75,H74&lt;&gt;H75,I74&lt;&gt;I75,J74&lt;&gt;J75,K74&lt;&gt;K75,L74&lt;&gt;L75)),"R","")</f>
        <v/>
      </c>
      <c r="P75" s="37"/>
    </row>
    <row r="76" spans="2:16" s="25" customFormat="1" ht="15" customHeight="1">
      <c r="B76" s="44" t="s">
        <v>460</v>
      </c>
      <c r="C76" s="81" t="s">
        <v>24</v>
      </c>
      <c r="D76" s="82"/>
      <c r="E76" s="82"/>
      <c r="F76" s="82">
        <v>30</v>
      </c>
      <c r="G76" s="82"/>
      <c r="H76" s="82"/>
      <c r="I76" s="82"/>
      <c r="J76" s="82">
        <v>5.7</v>
      </c>
      <c r="K76" s="82"/>
      <c r="L76" s="82"/>
      <c r="M76" s="83">
        <f>IF(SUM(D76:L76)=0,"",IF(SUM(D76:L76)&gt;100,100,SUM(D76:L76)))</f>
        <v>35.700000000000003</v>
      </c>
      <c r="N76" s="26" t="str">
        <f>IF(AND(M76&lt;&gt;"",OR(M76&lt;M74,M76&lt;M75)),"*","")</f>
        <v/>
      </c>
      <c r="O76" s="51" t="str">
        <f>IF(AND(M75&lt;&gt;"",M76&lt;&gt;"",OR(D75&lt;&gt;D76,E75&lt;&gt;E76,F75&lt;&gt;F76,G75&lt;&gt;G76,H75&lt;&gt;H76,I75&lt;&gt;I76,J75&lt;&gt;J76,K75&lt;&gt;K76,L75&lt;&gt;L76)),"R","")</f>
        <v/>
      </c>
      <c r="P76" s="39" t="str">
        <f>IF(SUM(D76:L76)=0,"",IF(SUM(D76:L76)&gt;100,"^",IF(SUM(D76:L76)&lt;30,"Ödeme Yok!","")))</f>
        <v/>
      </c>
    </row>
    <row r="77" spans="2:16" ht="3" customHeight="1">
      <c r="B77" s="27"/>
      <c r="C77" s="33"/>
      <c r="D77" s="33"/>
      <c r="E77" s="33"/>
      <c r="F77" s="33"/>
      <c r="G77" s="33"/>
      <c r="H77" s="33"/>
      <c r="I77" s="33"/>
      <c r="J77" s="33"/>
      <c r="K77" s="33"/>
      <c r="L77" s="33"/>
      <c r="M77" s="33"/>
      <c r="N77" s="36"/>
      <c r="O77" s="36"/>
    </row>
    <row r="78" spans="2:16" s="25" customFormat="1" ht="15" customHeight="1">
      <c r="B78" s="53" t="s">
        <v>106</v>
      </c>
      <c r="C78" s="31" t="s">
        <v>28</v>
      </c>
      <c r="D78" s="40"/>
      <c r="E78" s="40"/>
      <c r="F78" s="40">
        <v>10.8</v>
      </c>
      <c r="G78" s="40"/>
      <c r="H78" s="40"/>
      <c r="I78" s="40"/>
      <c r="J78" s="40">
        <v>30</v>
      </c>
      <c r="K78" s="40"/>
      <c r="L78" s="40"/>
      <c r="M78" s="32">
        <f t="shared" ref="M78:M79" si="17">IF(SUM(D78:L78)=0,"",IF(SUM(D78:L78)&gt;100,100,SUM(D78:L78)))</f>
        <v>40.799999999999997</v>
      </c>
      <c r="N78" s="52"/>
      <c r="O78" s="50" t="str">
        <f>IF(SUM(D78:L78)&gt;100,"^","")</f>
        <v/>
      </c>
      <c r="P78" s="38"/>
    </row>
    <row r="79" spans="2:16" s="25" customFormat="1" ht="15" customHeight="1">
      <c r="B79" s="41" t="s">
        <v>463</v>
      </c>
      <c r="C79" s="31" t="s">
        <v>47</v>
      </c>
      <c r="D79" s="40"/>
      <c r="E79" s="40"/>
      <c r="F79" s="40">
        <v>10.8</v>
      </c>
      <c r="G79" s="40"/>
      <c r="H79" s="40"/>
      <c r="I79" s="40"/>
      <c r="J79" s="40">
        <v>30</v>
      </c>
      <c r="K79" s="40"/>
      <c r="L79" s="40"/>
      <c r="M79" s="32">
        <f t="shared" si="17"/>
        <v>40.799999999999997</v>
      </c>
      <c r="N79" s="49"/>
      <c r="O79" s="51" t="str">
        <f>IF(AND(M78&lt;&gt;"",M79&lt;&gt;"",OR(D78&lt;&gt;D79,E78&lt;&gt;E79,F78&lt;&gt;F79,G78&lt;&gt;G79,H78&lt;&gt;H79,I78&lt;&gt;I79,J78&lt;&gt;J79,K78&lt;&gt;K79,L78&lt;&gt;L79)),"R","")</f>
        <v/>
      </c>
      <c r="P79" s="37"/>
    </row>
    <row r="80" spans="2:16" s="25" customFormat="1" ht="15" customHeight="1">
      <c r="B80" s="44" t="s">
        <v>462</v>
      </c>
      <c r="C80" s="81" t="s">
        <v>24</v>
      </c>
      <c r="D80" s="82"/>
      <c r="E80" s="82"/>
      <c r="F80" s="82">
        <v>10.8</v>
      </c>
      <c r="G80" s="82"/>
      <c r="H80" s="82"/>
      <c r="I80" s="82"/>
      <c r="J80" s="82">
        <v>30</v>
      </c>
      <c r="K80" s="82"/>
      <c r="L80" s="82"/>
      <c r="M80" s="83">
        <f>IF(SUM(D80:L80)=0,"",IF(SUM(D80:L80)&gt;100,100,SUM(D80:L80)))</f>
        <v>40.799999999999997</v>
      </c>
      <c r="N80" s="26" t="str">
        <f>IF(AND(M80&lt;&gt;"",OR(M80&lt;M78,M80&lt;M79)),"*","")</f>
        <v/>
      </c>
      <c r="O80" s="51" t="str">
        <f>IF(AND(M79&lt;&gt;"",M80&lt;&gt;"",OR(D79&lt;&gt;D80,E79&lt;&gt;E80,F79&lt;&gt;F80,G79&lt;&gt;G80,H79&lt;&gt;H80,I79&lt;&gt;I80,J79&lt;&gt;J80,K79&lt;&gt;K80,L79&lt;&gt;L80)),"R","")</f>
        <v/>
      </c>
      <c r="P80" s="39" t="str">
        <f>IF(SUM(D80:L80)=0,"",IF(SUM(D80:L80)&gt;100,"^",IF(SUM(D80:L80)&lt;30,"Ödeme Yok!","")))</f>
        <v/>
      </c>
    </row>
    <row r="81" spans="2:16" ht="3" customHeight="1">
      <c r="B81" s="27"/>
      <c r="C81" s="33"/>
      <c r="D81" s="33"/>
      <c r="E81" s="33"/>
      <c r="F81" s="33"/>
      <c r="G81" s="33"/>
      <c r="H81" s="33"/>
      <c r="I81" s="33"/>
      <c r="J81" s="33"/>
      <c r="K81" s="33"/>
      <c r="L81" s="33"/>
      <c r="M81" s="33"/>
      <c r="N81" s="36"/>
      <c r="O81" s="36"/>
    </row>
    <row r="82" spans="2:16" s="25" customFormat="1" ht="15" customHeight="1">
      <c r="B82" s="53" t="s">
        <v>106</v>
      </c>
      <c r="C82" s="31" t="s">
        <v>28</v>
      </c>
      <c r="D82" s="40"/>
      <c r="E82" s="40"/>
      <c r="F82" s="40">
        <v>15.6</v>
      </c>
      <c r="G82" s="40"/>
      <c r="H82" s="40"/>
      <c r="I82" s="40"/>
      <c r="J82" s="40">
        <v>30</v>
      </c>
      <c r="K82" s="40"/>
      <c r="L82" s="40"/>
      <c r="M82" s="32">
        <f t="shared" ref="M82:M83" si="18">IF(SUM(D82:L82)=0,"",IF(SUM(D82:L82)&gt;100,100,SUM(D82:L82)))</f>
        <v>45.6</v>
      </c>
      <c r="N82" s="52"/>
      <c r="O82" s="50" t="str">
        <f>IF(SUM(D82:L82)&gt;100,"^","")</f>
        <v/>
      </c>
      <c r="P82" s="38"/>
    </row>
    <row r="83" spans="2:16" s="25" customFormat="1" ht="15" customHeight="1">
      <c r="B83" s="41" t="s">
        <v>464</v>
      </c>
      <c r="C83" s="31" t="s">
        <v>47</v>
      </c>
      <c r="D83" s="40"/>
      <c r="E83" s="40"/>
      <c r="F83" s="40">
        <v>15.6</v>
      </c>
      <c r="G83" s="40"/>
      <c r="H83" s="40"/>
      <c r="I83" s="40"/>
      <c r="J83" s="40">
        <v>30</v>
      </c>
      <c r="K83" s="40"/>
      <c r="L83" s="40"/>
      <c r="M83" s="32">
        <f t="shared" si="18"/>
        <v>45.6</v>
      </c>
      <c r="N83" s="49"/>
      <c r="O83" s="51" t="str">
        <f>IF(AND(M82&lt;&gt;"",M83&lt;&gt;"",OR(D82&lt;&gt;D83,E82&lt;&gt;E83,F82&lt;&gt;F83,G82&lt;&gt;G83,H82&lt;&gt;H83,I82&lt;&gt;I83,J82&lt;&gt;J83,K82&lt;&gt;K83,L82&lt;&gt;L83)),"R","")</f>
        <v/>
      </c>
      <c r="P83" s="37"/>
    </row>
    <row r="84" spans="2:16" s="25" customFormat="1" ht="15" customHeight="1">
      <c r="B84" s="44" t="s">
        <v>462</v>
      </c>
      <c r="C84" s="81" t="s">
        <v>24</v>
      </c>
      <c r="D84" s="82"/>
      <c r="E84" s="82"/>
      <c r="F84" s="82">
        <v>15.6</v>
      </c>
      <c r="G84" s="82"/>
      <c r="H84" s="82"/>
      <c r="I84" s="82"/>
      <c r="J84" s="82">
        <v>30</v>
      </c>
      <c r="K84" s="82"/>
      <c r="L84" s="82"/>
      <c r="M84" s="83">
        <f>IF(SUM(D84:L84)=0,"",IF(SUM(D84:L84)&gt;100,100,SUM(D84:L84)))</f>
        <v>45.6</v>
      </c>
      <c r="N84" s="26" t="str">
        <f>IF(AND(M84&lt;&gt;"",OR(M84&lt;M82,M84&lt;M83)),"*","")</f>
        <v/>
      </c>
      <c r="O84" s="51" t="str">
        <f>IF(AND(M83&lt;&gt;"",M84&lt;&gt;"",OR(D83&lt;&gt;D84,E83&lt;&gt;E84,F83&lt;&gt;F84,G83&lt;&gt;G84,H83&lt;&gt;H84,I83&lt;&gt;I84,J83&lt;&gt;J84,K83&lt;&gt;K84,L83&lt;&gt;L84)),"R","")</f>
        <v/>
      </c>
      <c r="P84" s="39" t="str">
        <f>IF(SUM(D84:L84)=0,"",IF(SUM(D84:L84)&gt;100,"^",IF(SUM(D84:L84)&lt;30,"Ödeme Yok!","")))</f>
        <v/>
      </c>
    </row>
    <row r="85" spans="2:16" ht="3" customHeight="1">
      <c r="B85" s="27"/>
      <c r="C85" s="33"/>
      <c r="D85" s="33"/>
      <c r="E85" s="33"/>
      <c r="F85" s="33"/>
      <c r="G85" s="33"/>
      <c r="H85" s="33"/>
      <c r="I85" s="33"/>
      <c r="J85" s="33"/>
      <c r="K85" s="33"/>
      <c r="L85" s="33"/>
      <c r="M85" s="33"/>
      <c r="N85" s="36"/>
      <c r="O85" s="36"/>
    </row>
    <row r="86" spans="2:16" s="25" customFormat="1" ht="15" customHeight="1">
      <c r="B86" s="53" t="s">
        <v>107</v>
      </c>
      <c r="C86" s="31" t="s">
        <v>28</v>
      </c>
      <c r="D86" s="40"/>
      <c r="E86" s="40"/>
      <c r="F86" s="40"/>
      <c r="G86" s="40"/>
      <c r="H86" s="40"/>
      <c r="I86" s="40"/>
      <c r="J86" s="40">
        <v>30</v>
      </c>
      <c r="K86" s="40"/>
      <c r="L86" s="40"/>
      <c r="M86" s="32">
        <f t="shared" ref="M86:M87" si="19">IF(SUM(D86:L86)=0,"",IF(SUM(D86:L86)&gt;100,100,SUM(D86:L86)))</f>
        <v>30</v>
      </c>
      <c r="N86" s="52"/>
      <c r="O86" s="50" t="str">
        <f>IF(SUM(D86:L86)&gt;100,"^","")</f>
        <v/>
      </c>
      <c r="P86" s="38"/>
    </row>
    <row r="87" spans="2:16" s="25" customFormat="1" ht="15" customHeight="1">
      <c r="B87" s="41" t="s">
        <v>465</v>
      </c>
      <c r="C87" s="31" t="s">
        <v>47</v>
      </c>
      <c r="D87" s="40"/>
      <c r="E87" s="40"/>
      <c r="F87" s="40"/>
      <c r="G87" s="40"/>
      <c r="H87" s="40"/>
      <c r="I87" s="40"/>
      <c r="J87" s="40">
        <v>30</v>
      </c>
      <c r="K87" s="40"/>
      <c r="L87" s="40"/>
      <c r="M87" s="32">
        <f t="shared" si="19"/>
        <v>30</v>
      </c>
      <c r="N87" s="49"/>
      <c r="O87" s="51" t="str">
        <f>IF(AND(M86&lt;&gt;"",M87&lt;&gt;"",OR(D86&lt;&gt;D87,E86&lt;&gt;E87,F86&lt;&gt;F87,G86&lt;&gt;G87,H86&lt;&gt;H87,I86&lt;&gt;I87,J86&lt;&gt;J87,K86&lt;&gt;K87,L86&lt;&gt;L87)),"R","")</f>
        <v/>
      </c>
      <c r="P87" s="37"/>
    </row>
    <row r="88" spans="2:16" s="25" customFormat="1" ht="15" customHeight="1">
      <c r="B88" s="44" t="s">
        <v>462</v>
      </c>
      <c r="C88" s="81" t="s">
        <v>24</v>
      </c>
      <c r="D88" s="82"/>
      <c r="E88" s="82"/>
      <c r="F88" s="82"/>
      <c r="G88" s="82"/>
      <c r="H88" s="82"/>
      <c r="I88" s="82"/>
      <c r="J88" s="82">
        <v>30</v>
      </c>
      <c r="K88" s="82"/>
      <c r="L88" s="82"/>
      <c r="M88" s="83">
        <f>IF(SUM(D88:L88)=0,"",IF(SUM(D88:L88)&gt;100,100,SUM(D88:L88)))</f>
        <v>30</v>
      </c>
      <c r="N88" s="26" t="str">
        <f>IF(AND(M88&lt;&gt;"",OR(M88&lt;M86,M88&lt;M87)),"*","")</f>
        <v/>
      </c>
      <c r="O88" s="51" t="str">
        <f>IF(AND(M87&lt;&gt;"",M88&lt;&gt;"",OR(D87&lt;&gt;D88,E87&lt;&gt;E88,F87&lt;&gt;F88,G87&lt;&gt;G88,H87&lt;&gt;H88,I87&lt;&gt;I88,J87&lt;&gt;J88,K87&lt;&gt;K88,L87&lt;&gt;L88)),"R","")</f>
        <v/>
      </c>
      <c r="P88" s="39" t="str">
        <f>IF(SUM(D88:L88)=0,"",IF(SUM(D88:L88)&gt;100,"^",IF(SUM(D88:L88)&lt;30,"Ödeme Yok!","")))</f>
        <v/>
      </c>
    </row>
    <row r="89" spans="2:16" ht="20.25" customHeight="1">
      <c r="B89" s="27"/>
      <c r="C89" s="33"/>
      <c r="D89" s="33"/>
      <c r="E89" s="33"/>
      <c r="F89" s="33"/>
      <c r="G89" s="33"/>
      <c r="H89" s="33"/>
      <c r="I89" s="33"/>
      <c r="J89" s="33"/>
      <c r="K89" s="33"/>
      <c r="L89" s="33"/>
      <c r="M89" s="33"/>
      <c r="N89" s="36"/>
      <c r="O89" s="36"/>
    </row>
    <row r="90" spans="2:16" s="25" customFormat="1" ht="15" customHeight="1">
      <c r="B90" s="53" t="s">
        <v>107</v>
      </c>
      <c r="C90" s="31" t="s">
        <v>28</v>
      </c>
      <c r="D90" s="40"/>
      <c r="E90" s="40"/>
      <c r="F90" s="40">
        <v>17.399999999999999</v>
      </c>
      <c r="G90" s="40"/>
      <c r="H90" s="40"/>
      <c r="I90" s="40"/>
      <c r="J90" s="40">
        <v>30</v>
      </c>
      <c r="K90" s="40"/>
      <c r="L90" s="40"/>
      <c r="M90" s="32">
        <f t="shared" ref="M90:M91" si="20">IF(SUM(D90:L90)=0,"",IF(SUM(D90:L90)&gt;100,100,SUM(D90:L90)))</f>
        <v>47.4</v>
      </c>
      <c r="N90" s="52"/>
      <c r="O90" s="50" t="str">
        <f>IF(SUM(D90:L90)&gt;100,"^","")</f>
        <v/>
      </c>
      <c r="P90" s="38"/>
    </row>
    <row r="91" spans="2:16" s="25" customFormat="1" ht="15" customHeight="1">
      <c r="B91" s="41" t="s">
        <v>466</v>
      </c>
      <c r="C91" s="31" t="s">
        <v>47</v>
      </c>
      <c r="D91" s="40"/>
      <c r="E91" s="40"/>
      <c r="F91" s="40">
        <v>17.399999999999999</v>
      </c>
      <c r="G91" s="40"/>
      <c r="H91" s="40"/>
      <c r="I91" s="40"/>
      <c r="J91" s="40">
        <v>30</v>
      </c>
      <c r="K91" s="40"/>
      <c r="L91" s="40"/>
      <c r="M91" s="32">
        <f t="shared" si="20"/>
        <v>47.4</v>
      </c>
      <c r="N91" s="49"/>
      <c r="O91" s="51" t="str">
        <f>IF(AND(M90&lt;&gt;"",M91&lt;&gt;"",OR(D90&lt;&gt;D91,E90&lt;&gt;E91,F90&lt;&gt;F91,G90&lt;&gt;G91,H90&lt;&gt;H91,I90&lt;&gt;I91,J90&lt;&gt;J91,K90&lt;&gt;K91,L90&lt;&gt;L91)),"R","")</f>
        <v/>
      </c>
      <c r="P91" s="37"/>
    </row>
    <row r="92" spans="2:16" s="25" customFormat="1" ht="15" customHeight="1">
      <c r="B92" s="44" t="s">
        <v>462</v>
      </c>
      <c r="C92" s="81" t="s">
        <v>24</v>
      </c>
      <c r="D92" s="82"/>
      <c r="E92" s="82"/>
      <c r="F92" s="82">
        <v>17.399999999999999</v>
      </c>
      <c r="G92" s="82"/>
      <c r="H92" s="82"/>
      <c r="I92" s="82"/>
      <c r="J92" s="82">
        <v>30</v>
      </c>
      <c r="K92" s="82"/>
      <c r="L92" s="82"/>
      <c r="M92" s="83">
        <f>IF(SUM(D92:L92)=0,"",IF(SUM(D92:L92)&gt;100,100,SUM(D92:L92)))</f>
        <v>47.4</v>
      </c>
      <c r="N92" s="26" t="str">
        <f>IF(AND(M92&lt;&gt;"",OR(M92&lt;M90,M92&lt;M91)),"*","")</f>
        <v/>
      </c>
      <c r="O92" s="51" t="str">
        <f>IF(AND(M91&lt;&gt;"",M92&lt;&gt;"",OR(D91&lt;&gt;D92,E91&lt;&gt;E92,F91&lt;&gt;F92,G91&lt;&gt;G92,H91&lt;&gt;H92,I91&lt;&gt;I92,J91&lt;&gt;J92,K91&lt;&gt;K92,L91&lt;&gt;L92)),"R","")</f>
        <v/>
      </c>
      <c r="P92" s="39" t="str">
        <f>IF(SUM(D92:L92)=0,"",IF(SUM(D92:L92)&gt;100,"^",IF(SUM(D92:L92)&lt;30,"Ödeme Yok!","")))</f>
        <v/>
      </c>
    </row>
    <row r="93" spans="2:16" ht="3" customHeight="1">
      <c r="B93" s="27"/>
      <c r="C93" s="33"/>
      <c r="D93" s="33"/>
      <c r="E93" s="33"/>
      <c r="F93" s="33"/>
      <c r="G93" s="33"/>
      <c r="H93" s="33"/>
      <c r="I93" s="33"/>
      <c r="J93" s="33"/>
      <c r="K93" s="33"/>
      <c r="L93" s="33"/>
      <c r="M93" s="33"/>
      <c r="N93" s="36"/>
      <c r="O93" s="36"/>
    </row>
    <row r="94" spans="2:16" s="25" customFormat="1" ht="15" customHeight="1">
      <c r="B94" s="53" t="s">
        <v>107</v>
      </c>
      <c r="C94" s="31" t="s">
        <v>28</v>
      </c>
      <c r="D94" s="40"/>
      <c r="E94" s="40"/>
      <c r="F94" s="40">
        <v>27.6</v>
      </c>
      <c r="G94" s="40"/>
      <c r="H94" s="40"/>
      <c r="I94" s="40"/>
      <c r="J94" s="40">
        <v>13.5</v>
      </c>
      <c r="K94" s="40"/>
      <c r="L94" s="40"/>
      <c r="M94" s="32">
        <f t="shared" ref="M94:M95" si="21">IF(SUM(D94:L94)=0,"",IF(SUM(D94:L94)&gt;100,100,SUM(D94:L94)))</f>
        <v>41.1</v>
      </c>
      <c r="N94" s="52"/>
      <c r="O94" s="50" t="str">
        <f>IF(SUM(D94:L94)&gt;100,"^","")</f>
        <v/>
      </c>
      <c r="P94" s="38"/>
    </row>
    <row r="95" spans="2:16" s="25" customFormat="1" ht="15" customHeight="1">
      <c r="B95" s="41" t="s">
        <v>467</v>
      </c>
      <c r="C95" s="31" t="s">
        <v>47</v>
      </c>
      <c r="D95" s="40"/>
      <c r="E95" s="40"/>
      <c r="F95" s="40">
        <v>27.6</v>
      </c>
      <c r="G95" s="40"/>
      <c r="H95" s="40"/>
      <c r="I95" s="40"/>
      <c r="J95" s="40">
        <v>13.5</v>
      </c>
      <c r="K95" s="40"/>
      <c r="L95" s="40"/>
      <c r="M95" s="32">
        <f t="shared" si="21"/>
        <v>41.1</v>
      </c>
      <c r="N95" s="49"/>
      <c r="O95" s="51" t="str">
        <f>IF(AND(M94&lt;&gt;"",M95&lt;&gt;"",OR(D94&lt;&gt;D95,E94&lt;&gt;E95,F94&lt;&gt;F95,G94&lt;&gt;G95,H94&lt;&gt;H95,I94&lt;&gt;I95,J94&lt;&gt;J95,K94&lt;&gt;K95,L94&lt;&gt;L95)),"R","")</f>
        <v/>
      </c>
      <c r="P95" s="37"/>
    </row>
    <row r="96" spans="2:16" s="25" customFormat="1" ht="15" customHeight="1">
      <c r="B96" s="44" t="s">
        <v>462</v>
      </c>
      <c r="C96" s="81" t="s">
        <v>24</v>
      </c>
      <c r="D96" s="82"/>
      <c r="E96" s="82"/>
      <c r="F96" s="82">
        <v>27.6</v>
      </c>
      <c r="G96" s="82"/>
      <c r="H96" s="82"/>
      <c r="I96" s="82"/>
      <c r="J96" s="82">
        <v>13.5</v>
      </c>
      <c r="K96" s="82"/>
      <c r="L96" s="82"/>
      <c r="M96" s="83">
        <f>IF(SUM(D96:L96)=0,"",IF(SUM(D96:L96)&gt;100,100,SUM(D96:L96)))</f>
        <v>41.1</v>
      </c>
      <c r="N96" s="26" t="str">
        <f>IF(AND(M96&lt;&gt;"",OR(M96&lt;M94,M96&lt;M95)),"*","")</f>
        <v/>
      </c>
      <c r="O96" s="51" t="str">
        <f>IF(AND(M95&lt;&gt;"",M96&lt;&gt;"",OR(D95&lt;&gt;D96,E95&lt;&gt;E96,F95&lt;&gt;F96,G95&lt;&gt;G96,H95&lt;&gt;H96,I95&lt;&gt;I96,J95&lt;&gt;J96,K95&lt;&gt;K96,L95&lt;&gt;L96)),"R","")</f>
        <v/>
      </c>
      <c r="P96" s="39" t="str">
        <f>IF(SUM(D96:L96)=0,"",IF(SUM(D96:L96)&gt;100,"^",IF(SUM(D96:L96)&lt;30,"Ödeme Yok!","")))</f>
        <v/>
      </c>
    </row>
    <row r="97" spans="2:16" ht="3" customHeight="1">
      <c r="B97" s="27"/>
      <c r="C97" s="33"/>
      <c r="D97" s="33"/>
      <c r="E97" s="33"/>
      <c r="F97" s="33"/>
      <c r="G97" s="33"/>
      <c r="H97" s="33"/>
      <c r="I97" s="33"/>
      <c r="J97" s="33"/>
      <c r="K97" s="33"/>
      <c r="L97" s="33"/>
      <c r="M97" s="33"/>
      <c r="N97" s="36"/>
      <c r="O97" s="36"/>
    </row>
    <row r="98" spans="2:16" s="25" customFormat="1" ht="15" customHeight="1">
      <c r="B98" s="53" t="s">
        <v>107</v>
      </c>
      <c r="C98" s="31" t="s">
        <v>28</v>
      </c>
      <c r="D98" s="40"/>
      <c r="E98" s="40"/>
      <c r="F98" s="40">
        <v>24.3</v>
      </c>
      <c r="G98" s="40"/>
      <c r="H98" s="40"/>
      <c r="I98" s="40"/>
      <c r="J98" s="40">
        <v>18.149999999999999</v>
      </c>
      <c r="K98" s="40">
        <v>3</v>
      </c>
      <c r="L98" s="40"/>
      <c r="M98" s="32">
        <f t="shared" ref="M98:M99" si="22">IF(SUM(D98:L98)=0,"",IF(SUM(D98:L98)&gt;100,100,SUM(D98:L98)))</f>
        <v>45.45</v>
      </c>
      <c r="N98" s="52"/>
      <c r="O98" s="50" t="str">
        <f>IF(SUM(D98:L98)&gt;100,"^","")</f>
        <v/>
      </c>
      <c r="P98" s="38"/>
    </row>
    <row r="99" spans="2:16" s="25" customFormat="1" ht="15" customHeight="1">
      <c r="B99" s="41" t="s">
        <v>468</v>
      </c>
      <c r="C99" s="31" t="s">
        <v>47</v>
      </c>
      <c r="D99" s="40"/>
      <c r="E99" s="40"/>
      <c r="F99" s="40">
        <v>24.3</v>
      </c>
      <c r="G99" s="40"/>
      <c r="H99" s="40"/>
      <c r="I99" s="40"/>
      <c r="J99" s="40">
        <v>18.149999999999999</v>
      </c>
      <c r="K99" s="40">
        <v>3</v>
      </c>
      <c r="L99" s="40"/>
      <c r="M99" s="32">
        <f t="shared" si="22"/>
        <v>45.45</v>
      </c>
      <c r="N99" s="49"/>
      <c r="O99" s="51" t="str">
        <f>IF(AND(M98&lt;&gt;"",M99&lt;&gt;"",OR(D98&lt;&gt;D99,E98&lt;&gt;E99,F98&lt;&gt;F99,G98&lt;&gt;G99,H98&lt;&gt;H99,I98&lt;&gt;I99,J98&lt;&gt;J99,K98&lt;&gt;K99,L98&lt;&gt;L99)),"R","")</f>
        <v/>
      </c>
      <c r="P99" s="37"/>
    </row>
    <row r="100" spans="2:16" s="25" customFormat="1" ht="15" customHeight="1">
      <c r="B100" s="44" t="s">
        <v>462</v>
      </c>
      <c r="C100" s="81" t="s">
        <v>24</v>
      </c>
      <c r="D100" s="82"/>
      <c r="E100" s="82"/>
      <c r="F100" s="82">
        <v>24.3</v>
      </c>
      <c r="G100" s="82"/>
      <c r="H100" s="82"/>
      <c r="I100" s="82"/>
      <c r="J100" s="82">
        <v>18.149999999999999</v>
      </c>
      <c r="K100" s="82">
        <v>3</v>
      </c>
      <c r="L100" s="82"/>
      <c r="M100" s="83">
        <f>IF(SUM(D100:L100)=0,"",IF(SUM(D100:L100)&gt;100,100,SUM(D100:L100)))</f>
        <v>45.45</v>
      </c>
      <c r="N100" s="26" t="str">
        <f>IF(AND(M100&lt;&gt;"",OR(M100&lt;M98,M100&lt;M99)),"*","")</f>
        <v/>
      </c>
      <c r="O100" s="51" t="str">
        <f>IF(AND(M99&lt;&gt;"",M100&lt;&gt;"",OR(D99&lt;&gt;D100,E99&lt;&gt;E100,F99&lt;&gt;F100,G99&lt;&gt;G100,H99&lt;&gt;H100,I99&lt;&gt;I100,J99&lt;&gt;J100,K99&lt;&gt;K100,L99&lt;&gt;L100)),"R","")</f>
        <v/>
      </c>
      <c r="P100" s="39" t="str">
        <f>IF(SUM(D100:L100)=0,"",IF(SUM(D100:L100)&gt;100,"^",IF(SUM(D100:L100)&lt;30,"Ödeme Yok!","")))</f>
        <v/>
      </c>
    </row>
    <row r="101" spans="2:16" ht="3" customHeight="1">
      <c r="B101" s="27"/>
      <c r="C101" s="33"/>
      <c r="D101" s="33"/>
      <c r="E101" s="33"/>
      <c r="F101" s="33"/>
      <c r="G101" s="33"/>
      <c r="H101" s="33"/>
      <c r="I101" s="33"/>
      <c r="J101" s="33"/>
      <c r="K101" s="33"/>
      <c r="L101" s="33"/>
      <c r="M101" s="33"/>
      <c r="N101" s="36"/>
      <c r="O101" s="36"/>
    </row>
    <row r="102" spans="2:16" s="25" customFormat="1" ht="15" customHeight="1">
      <c r="B102" s="53" t="s">
        <v>107</v>
      </c>
      <c r="C102" s="31" t="s">
        <v>28</v>
      </c>
      <c r="D102" s="40"/>
      <c r="E102" s="40"/>
      <c r="F102" s="40">
        <v>12</v>
      </c>
      <c r="G102" s="40"/>
      <c r="H102" s="40"/>
      <c r="I102" s="40"/>
      <c r="J102" s="40">
        <v>30</v>
      </c>
      <c r="K102" s="40"/>
      <c r="L102" s="40"/>
      <c r="M102" s="32">
        <f t="shared" ref="M102:M103" si="23">IF(SUM(D102:L102)=0,"",IF(SUM(D102:L102)&gt;100,100,SUM(D102:L102)))</f>
        <v>42</v>
      </c>
      <c r="N102" s="52"/>
      <c r="O102" s="50" t="str">
        <f>IF(SUM(D102:L102)&gt;100,"^","")</f>
        <v/>
      </c>
      <c r="P102" s="38"/>
    </row>
    <row r="103" spans="2:16" s="25" customFormat="1" ht="15" customHeight="1">
      <c r="B103" s="41" t="s">
        <v>469</v>
      </c>
      <c r="C103" s="31" t="s">
        <v>47</v>
      </c>
      <c r="D103" s="40"/>
      <c r="E103" s="40"/>
      <c r="F103" s="40">
        <v>12</v>
      </c>
      <c r="G103" s="40"/>
      <c r="H103" s="40"/>
      <c r="I103" s="40"/>
      <c r="J103" s="40">
        <v>30</v>
      </c>
      <c r="K103" s="40"/>
      <c r="L103" s="40"/>
      <c r="M103" s="32">
        <f t="shared" si="23"/>
        <v>42</v>
      </c>
      <c r="N103" s="49"/>
      <c r="O103" s="51" t="str">
        <f>IF(AND(M102&lt;&gt;"",M103&lt;&gt;"",OR(D102&lt;&gt;D103,E102&lt;&gt;E103,F102&lt;&gt;F103,G102&lt;&gt;G103,H102&lt;&gt;H103,I102&lt;&gt;I103,J102&lt;&gt;J103,K102&lt;&gt;K103,L102&lt;&gt;L103)),"R","")</f>
        <v/>
      </c>
      <c r="P103" s="37"/>
    </row>
    <row r="104" spans="2:16" s="25" customFormat="1" ht="15" customHeight="1">
      <c r="B104" s="44" t="s">
        <v>462</v>
      </c>
      <c r="C104" s="81" t="s">
        <v>24</v>
      </c>
      <c r="D104" s="82"/>
      <c r="E104" s="82"/>
      <c r="F104" s="82">
        <v>12</v>
      </c>
      <c r="G104" s="82"/>
      <c r="H104" s="82"/>
      <c r="I104" s="82"/>
      <c r="J104" s="82">
        <v>30</v>
      </c>
      <c r="K104" s="82"/>
      <c r="L104" s="82"/>
      <c r="M104" s="83">
        <f>IF(SUM(D104:L104)=0,"",IF(SUM(D104:L104)&gt;100,100,SUM(D104:L104)))</f>
        <v>42</v>
      </c>
      <c r="N104" s="26" t="str">
        <f>IF(AND(M104&lt;&gt;"",OR(M104&lt;M102,M104&lt;M103)),"*","")</f>
        <v/>
      </c>
      <c r="O104" s="51" t="str">
        <f>IF(AND(M103&lt;&gt;"",M104&lt;&gt;"",OR(D103&lt;&gt;D104,E103&lt;&gt;E104,F103&lt;&gt;F104,G103&lt;&gt;G104,H103&lt;&gt;H104,I103&lt;&gt;I104,J103&lt;&gt;J104,K103&lt;&gt;K104,L103&lt;&gt;L104)),"R","")</f>
        <v/>
      </c>
      <c r="P104" s="39" t="str">
        <f>IF(SUM(D104:L104)=0,"",IF(SUM(D104:L104)&gt;100,"^",IF(SUM(D104:L104)&lt;30,"Ödeme Yok!","")))</f>
        <v/>
      </c>
    </row>
    <row r="105" spans="2:16" ht="3" customHeight="1">
      <c r="B105" s="27"/>
      <c r="C105" s="33"/>
      <c r="D105" s="33"/>
      <c r="E105" s="33"/>
      <c r="F105" s="33"/>
      <c r="G105" s="33"/>
      <c r="H105" s="33"/>
      <c r="I105" s="33"/>
      <c r="J105" s="33"/>
      <c r="K105" s="33"/>
      <c r="L105" s="33"/>
      <c r="M105" s="33"/>
      <c r="N105" s="36"/>
      <c r="O105" s="36"/>
    </row>
    <row r="106" spans="2:16" s="25" customFormat="1" ht="15" customHeight="1">
      <c r="B106" s="53" t="s">
        <v>107</v>
      </c>
      <c r="C106" s="31" t="s">
        <v>28</v>
      </c>
      <c r="D106" s="40"/>
      <c r="E106" s="40"/>
      <c r="F106" s="40">
        <v>30</v>
      </c>
      <c r="G106" s="40"/>
      <c r="H106" s="40"/>
      <c r="I106" s="40"/>
      <c r="J106" s="40">
        <v>30</v>
      </c>
      <c r="K106" s="40"/>
      <c r="L106" s="40"/>
      <c r="M106" s="32">
        <f t="shared" ref="M106:M107" si="24">IF(SUM(D106:L106)=0,"",IF(SUM(D106:L106)&gt;100,100,SUM(D106:L106)))</f>
        <v>60</v>
      </c>
      <c r="N106" s="52"/>
      <c r="O106" s="50" t="str">
        <f>IF(SUM(D106:L106)&gt;100,"^","")</f>
        <v/>
      </c>
      <c r="P106" s="38"/>
    </row>
    <row r="107" spans="2:16" s="25" customFormat="1" ht="15" customHeight="1">
      <c r="B107" s="41" t="s">
        <v>470</v>
      </c>
      <c r="C107" s="31" t="s">
        <v>47</v>
      </c>
      <c r="D107" s="40"/>
      <c r="E107" s="40"/>
      <c r="F107" s="40">
        <v>30</v>
      </c>
      <c r="G107" s="40"/>
      <c r="H107" s="40"/>
      <c r="I107" s="40"/>
      <c r="J107" s="40">
        <v>30</v>
      </c>
      <c r="K107" s="40"/>
      <c r="L107" s="40"/>
      <c r="M107" s="32">
        <f t="shared" si="24"/>
        <v>60</v>
      </c>
      <c r="N107" s="49"/>
      <c r="O107" s="51" t="str">
        <f>IF(AND(M106&lt;&gt;"",M107&lt;&gt;"",OR(D106&lt;&gt;D107,E106&lt;&gt;E107,F106&lt;&gt;F107,G106&lt;&gt;G107,H106&lt;&gt;H107,I106&lt;&gt;I107,J106&lt;&gt;J107,K106&lt;&gt;K107,L106&lt;&gt;L107)),"R","")</f>
        <v/>
      </c>
      <c r="P107" s="37"/>
    </row>
    <row r="108" spans="2:16" s="25" customFormat="1" ht="15" customHeight="1">
      <c r="B108" s="44" t="s">
        <v>462</v>
      </c>
      <c r="C108" s="81" t="s">
        <v>24</v>
      </c>
      <c r="D108" s="82"/>
      <c r="E108" s="82"/>
      <c r="F108" s="82">
        <v>30</v>
      </c>
      <c r="G108" s="82"/>
      <c r="H108" s="82"/>
      <c r="I108" s="82"/>
      <c r="J108" s="82">
        <v>30</v>
      </c>
      <c r="K108" s="82"/>
      <c r="L108" s="82"/>
      <c r="M108" s="83">
        <f>IF(SUM(D108:L108)=0,"",IF(SUM(D108:L108)&gt;100,100,SUM(D108:L108)))</f>
        <v>60</v>
      </c>
      <c r="N108" s="26" t="str">
        <f>IF(AND(M108&lt;&gt;"",OR(M108&lt;M106,M108&lt;M107)),"*","")</f>
        <v/>
      </c>
      <c r="O108" s="51" t="str">
        <f>IF(AND(M107&lt;&gt;"",M108&lt;&gt;"",OR(D107&lt;&gt;D108,E107&lt;&gt;E108,F107&lt;&gt;F108,G107&lt;&gt;G108,H107&lt;&gt;H108,I107&lt;&gt;I108,J107&lt;&gt;J108,K107&lt;&gt;K108,L107&lt;&gt;L108)),"R","")</f>
        <v/>
      </c>
      <c r="P108" s="39" t="str">
        <f>IF(SUM(D108:L108)=0,"",IF(SUM(D108:L108)&gt;100,"^",IF(SUM(D108:L108)&lt;30,"Ödeme Yok!","")))</f>
        <v/>
      </c>
    </row>
    <row r="109" spans="2:16" ht="3" customHeight="1">
      <c r="B109" s="27"/>
      <c r="C109" s="33"/>
      <c r="D109" s="33"/>
      <c r="E109" s="33"/>
      <c r="F109" s="33"/>
      <c r="G109" s="33"/>
      <c r="H109" s="33"/>
      <c r="I109" s="33"/>
      <c r="J109" s="33"/>
      <c r="K109" s="33"/>
      <c r="L109" s="33"/>
      <c r="M109" s="33"/>
      <c r="N109" s="36"/>
      <c r="O109" s="36"/>
    </row>
    <row r="110" spans="2:16" s="25" customFormat="1" ht="15" customHeight="1">
      <c r="B110" s="53" t="s">
        <v>44</v>
      </c>
      <c r="C110" s="31" t="s">
        <v>28</v>
      </c>
      <c r="D110" s="40"/>
      <c r="E110" s="40"/>
      <c r="F110" s="40">
        <v>25.5</v>
      </c>
      <c r="G110" s="40"/>
      <c r="H110" s="40"/>
      <c r="I110" s="40"/>
      <c r="J110" s="40">
        <v>4.5</v>
      </c>
      <c r="K110" s="40">
        <v>7.8</v>
      </c>
      <c r="L110" s="40"/>
      <c r="M110" s="32">
        <f t="shared" ref="M110:M111" si="25">IF(SUM(D110:L110)=0,"",IF(SUM(D110:L110)&gt;100,100,SUM(D110:L110)))</f>
        <v>37.799999999999997</v>
      </c>
      <c r="N110" s="52"/>
      <c r="O110" s="50" t="str">
        <f>IF(SUM(D110:L110)&gt;100,"^","")</f>
        <v/>
      </c>
      <c r="P110" s="38"/>
    </row>
    <row r="111" spans="2:16" s="25" customFormat="1" ht="15" customHeight="1">
      <c r="B111" s="41" t="s">
        <v>471</v>
      </c>
      <c r="C111" s="31" t="s">
        <v>47</v>
      </c>
      <c r="D111" s="40"/>
      <c r="E111" s="40"/>
      <c r="F111" s="40">
        <v>25.5</v>
      </c>
      <c r="G111" s="40"/>
      <c r="H111" s="40"/>
      <c r="I111" s="40"/>
      <c r="J111" s="40">
        <v>4.5</v>
      </c>
      <c r="K111" s="40">
        <v>7.8</v>
      </c>
      <c r="L111" s="40"/>
      <c r="M111" s="32">
        <f t="shared" si="25"/>
        <v>37.799999999999997</v>
      </c>
      <c r="N111" s="49"/>
      <c r="O111" s="51" t="str">
        <f>IF(AND(M110&lt;&gt;"",M111&lt;&gt;"",OR(D110&lt;&gt;D111,E110&lt;&gt;E111,F110&lt;&gt;F111,G110&lt;&gt;G111,H110&lt;&gt;H111,I110&lt;&gt;I111,J110&lt;&gt;J111,K110&lt;&gt;K111,L110&lt;&gt;L111)),"R","")</f>
        <v/>
      </c>
      <c r="P111" s="37"/>
    </row>
    <row r="112" spans="2:16" s="25" customFormat="1" ht="15" customHeight="1">
      <c r="B112" s="44" t="s">
        <v>462</v>
      </c>
      <c r="C112" s="81" t="s">
        <v>24</v>
      </c>
      <c r="D112" s="82"/>
      <c r="E112" s="82"/>
      <c r="F112" s="82">
        <v>25.5</v>
      </c>
      <c r="G112" s="82"/>
      <c r="H112" s="82"/>
      <c r="I112" s="82"/>
      <c r="J112" s="82">
        <v>4.5</v>
      </c>
      <c r="K112" s="82">
        <v>7.8</v>
      </c>
      <c r="L112" s="82"/>
      <c r="M112" s="83">
        <f>IF(SUM(D112:L112)=0,"",IF(SUM(D112:L112)&gt;100,100,SUM(D112:L112)))</f>
        <v>37.799999999999997</v>
      </c>
      <c r="N112" s="26" t="str">
        <f>IF(AND(M112&lt;&gt;"",OR(M112&lt;M110,M112&lt;M111)),"*","")</f>
        <v/>
      </c>
      <c r="O112" s="51" t="str">
        <f>IF(AND(M111&lt;&gt;"",M112&lt;&gt;"",OR(D111&lt;&gt;D112,E111&lt;&gt;E112,F111&lt;&gt;F112,G111&lt;&gt;G112,H111&lt;&gt;H112,I111&lt;&gt;I112,J111&lt;&gt;J112,K111&lt;&gt;K112,L111&lt;&gt;L112)),"R","")</f>
        <v/>
      </c>
      <c r="P112" s="39" t="str">
        <f>IF(SUM(D112:L112)=0,"",IF(SUM(D112:L112)&gt;100,"^",IF(SUM(D112:L112)&lt;30,"Ödeme Yok!","")))</f>
        <v/>
      </c>
    </row>
    <row r="113" spans="2:16" ht="3" customHeight="1">
      <c r="B113" s="27"/>
      <c r="C113" s="33"/>
      <c r="D113" s="33"/>
      <c r="E113" s="33"/>
      <c r="F113" s="33"/>
      <c r="G113" s="33"/>
      <c r="H113" s="33"/>
      <c r="I113" s="33"/>
      <c r="J113" s="33"/>
      <c r="K113" s="33"/>
      <c r="L113" s="33"/>
      <c r="M113" s="33"/>
      <c r="N113" s="36"/>
      <c r="O113" s="36"/>
    </row>
    <row r="114" spans="2:16" s="25" customFormat="1" ht="15" customHeight="1">
      <c r="B114" s="53" t="s">
        <v>107</v>
      </c>
      <c r="C114" s="31" t="s">
        <v>28</v>
      </c>
      <c r="D114" s="40"/>
      <c r="E114" s="40"/>
      <c r="F114" s="40">
        <v>30</v>
      </c>
      <c r="G114" s="40">
        <v>9</v>
      </c>
      <c r="H114" s="40"/>
      <c r="I114" s="40"/>
      <c r="J114" s="40">
        <v>4.3499999999999996</v>
      </c>
      <c r="K114" s="40"/>
      <c r="L114" s="40"/>
      <c r="M114" s="32">
        <f t="shared" ref="M114:M115" si="26">IF(SUM(D114:L114)=0,"",IF(SUM(D114:L114)&gt;100,100,SUM(D114:L114)))</f>
        <v>43.35</v>
      </c>
      <c r="N114" s="52"/>
      <c r="O114" s="50" t="str">
        <f>IF(SUM(D114:L114)&gt;100,"^","")</f>
        <v/>
      </c>
      <c r="P114" s="38"/>
    </row>
    <row r="115" spans="2:16" s="25" customFormat="1" ht="15" customHeight="1">
      <c r="B115" s="41" t="s">
        <v>473</v>
      </c>
      <c r="C115" s="31" t="s">
        <v>47</v>
      </c>
      <c r="D115" s="40"/>
      <c r="E115" s="40"/>
      <c r="F115" s="40">
        <v>30</v>
      </c>
      <c r="G115" s="40">
        <v>9</v>
      </c>
      <c r="H115" s="40"/>
      <c r="I115" s="40"/>
      <c r="J115" s="40">
        <v>4.3499999999999996</v>
      </c>
      <c r="K115" s="40"/>
      <c r="L115" s="40"/>
      <c r="M115" s="32">
        <f t="shared" si="26"/>
        <v>43.35</v>
      </c>
      <c r="N115" s="49"/>
      <c r="O115" s="51" t="str">
        <f>IF(AND(M114&lt;&gt;"",M115&lt;&gt;"",OR(D114&lt;&gt;D115,E114&lt;&gt;E115,F114&lt;&gt;F115,G114&lt;&gt;G115,H114&lt;&gt;H115,I114&lt;&gt;I115,J114&lt;&gt;J115,K114&lt;&gt;K115,L114&lt;&gt;L115)),"R","")</f>
        <v/>
      </c>
      <c r="P115" s="37"/>
    </row>
    <row r="116" spans="2:16" s="25" customFormat="1" ht="15" customHeight="1">
      <c r="B116" s="44" t="s">
        <v>472</v>
      </c>
      <c r="C116" s="81" t="s">
        <v>24</v>
      </c>
      <c r="D116" s="82"/>
      <c r="E116" s="82"/>
      <c r="F116" s="82">
        <v>30</v>
      </c>
      <c r="G116" s="82">
        <v>9</v>
      </c>
      <c r="H116" s="82"/>
      <c r="I116" s="82"/>
      <c r="J116" s="82">
        <v>4.3499999999999996</v>
      </c>
      <c r="K116" s="82"/>
      <c r="L116" s="82"/>
      <c r="M116" s="83">
        <f>IF(SUM(D116:L116)=0,"",IF(SUM(D116:L116)&gt;100,100,SUM(D116:L116)))</f>
        <v>43.35</v>
      </c>
      <c r="N116" s="26" t="str">
        <f>IF(AND(M116&lt;&gt;"",OR(M116&lt;M114,M116&lt;M115)),"*","")</f>
        <v/>
      </c>
      <c r="O116" s="51" t="str">
        <f>IF(AND(M115&lt;&gt;"",M116&lt;&gt;"",OR(D115&lt;&gt;D116,E115&lt;&gt;E116,F115&lt;&gt;F116,G115&lt;&gt;G116,H115&lt;&gt;H116,I115&lt;&gt;I116,J115&lt;&gt;J116,K115&lt;&gt;K116,L115&lt;&gt;L116)),"R","")</f>
        <v/>
      </c>
      <c r="P116" s="39" t="str">
        <f>IF(SUM(D116:L116)=0,"",IF(SUM(D116:L116)&gt;100,"^",IF(SUM(D116:L116)&lt;30,"Ödeme Yok!","")))</f>
        <v/>
      </c>
    </row>
    <row r="117" spans="2:16" ht="3" customHeight="1">
      <c r="B117" s="27"/>
      <c r="C117" s="33"/>
      <c r="D117" s="33"/>
      <c r="E117" s="33"/>
      <c r="F117" s="33"/>
      <c r="G117" s="33"/>
      <c r="H117" s="33"/>
      <c r="I117" s="33"/>
      <c r="J117" s="33"/>
      <c r="K117" s="33"/>
      <c r="L117" s="33"/>
      <c r="M117" s="33"/>
      <c r="N117" s="36"/>
      <c r="O117" s="36"/>
    </row>
    <row r="118" spans="2:16" s="25" customFormat="1" ht="15" customHeight="1">
      <c r="B118" s="53" t="s">
        <v>107</v>
      </c>
      <c r="C118" s="31" t="s">
        <v>28</v>
      </c>
      <c r="D118" s="40"/>
      <c r="E118" s="40"/>
      <c r="F118" s="40"/>
      <c r="G118" s="40">
        <v>15</v>
      </c>
      <c r="H118" s="40">
        <v>15</v>
      </c>
      <c r="I118" s="40"/>
      <c r="J118" s="40">
        <v>2.4</v>
      </c>
      <c r="K118" s="40"/>
      <c r="L118" s="40"/>
      <c r="M118" s="32">
        <f t="shared" ref="M118:M119" si="27">IF(SUM(D118:L118)=0,"",IF(SUM(D118:L118)&gt;100,100,SUM(D118:L118)))</f>
        <v>32.4</v>
      </c>
      <c r="N118" s="52"/>
      <c r="O118" s="50" t="str">
        <f>IF(SUM(D118:L118)&gt;100,"^","")</f>
        <v/>
      </c>
      <c r="P118" s="38"/>
    </row>
    <row r="119" spans="2:16" s="25" customFormat="1" ht="15" customHeight="1">
      <c r="B119" s="41" t="s">
        <v>474</v>
      </c>
      <c r="C119" s="31" t="s">
        <v>47</v>
      </c>
      <c r="D119" s="40"/>
      <c r="E119" s="40"/>
      <c r="F119" s="40"/>
      <c r="G119" s="40">
        <v>15</v>
      </c>
      <c r="H119" s="40">
        <v>15</v>
      </c>
      <c r="I119" s="40"/>
      <c r="J119" s="40">
        <v>2.4</v>
      </c>
      <c r="K119" s="40"/>
      <c r="L119" s="40"/>
      <c r="M119" s="32">
        <f t="shared" si="27"/>
        <v>32.4</v>
      </c>
      <c r="N119" s="49"/>
      <c r="O119" s="51" t="str">
        <f>IF(AND(M118&lt;&gt;"",M119&lt;&gt;"",OR(D118&lt;&gt;D119,E118&lt;&gt;E119,F118&lt;&gt;F119,G118&lt;&gt;G119,H118&lt;&gt;H119,I118&lt;&gt;I119,J118&lt;&gt;J119,K118&lt;&gt;K119,L118&lt;&gt;L119)),"R","")</f>
        <v/>
      </c>
      <c r="P119" s="37"/>
    </row>
    <row r="120" spans="2:16" s="25" customFormat="1" ht="15" customHeight="1">
      <c r="B120" s="44" t="s">
        <v>472</v>
      </c>
      <c r="C120" s="81" t="s">
        <v>24</v>
      </c>
      <c r="D120" s="82"/>
      <c r="E120" s="82"/>
      <c r="F120" s="82"/>
      <c r="G120" s="82">
        <v>15</v>
      </c>
      <c r="H120" s="82">
        <v>15</v>
      </c>
      <c r="I120" s="82"/>
      <c r="J120" s="82">
        <v>2.4</v>
      </c>
      <c r="K120" s="82"/>
      <c r="L120" s="82"/>
      <c r="M120" s="83">
        <f>IF(SUM(D120:L120)=0,"",IF(SUM(D120:L120)&gt;100,100,SUM(D120:L120)))</f>
        <v>32.4</v>
      </c>
      <c r="N120" s="26" t="str">
        <f>IF(AND(M120&lt;&gt;"",OR(M120&lt;M118,M120&lt;M119)),"*","")</f>
        <v/>
      </c>
      <c r="O120" s="51" t="str">
        <f>IF(AND(M119&lt;&gt;"",M120&lt;&gt;"",OR(D119&lt;&gt;D120,E119&lt;&gt;E120,F119&lt;&gt;F120,G119&lt;&gt;G120,H119&lt;&gt;H120,I119&lt;&gt;I120,J119&lt;&gt;J120,K119&lt;&gt;K120,L119&lt;&gt;L120)),"R","")</f>
        <v/>
      </c>
      <c r="P120" s="39" t="str">
        <f>IF(SUM(D120:L120)=0,"",IF(SUM(D120:L120)&gt;100,"^",IF(SUM(D120:L120)&lt;30,"Ödeme Yok!","")))</f>
        <v/>
      </c>
    </row>
    <row r="121" spans="2:16" ht="3" customHeight="1">
      <c r="B121" s="27"/>
      <c r="C121" s="33"/>
      <c r="D121" s="33"/>
      <c r="E121" s="33"/>
      <c r="F121" s="33"/>
      <c r="G121" s="33"/>
      <c r="H121" s="33"/>
      <c r="I121" s="33"/>
      <c r="J121" s="33"/>
      <c r="K121" s="33"/>
      <c r="L121" s="33"/>
      <c r="M121" s="33"/>
      <c r="N121" s="36"/>
      <c r="O121" s="36"/>
    </row>
    <row r="122" spans="2:16" s="25" customFormat="1" ht="15" customHeight="1">
      <c r="B122" s="53" t="s">
        <v>44</v>
      </c>
      <c r="C122" s="31" t="s">
        <v>28</v>
      </c>
      <c r="D122" s="40"/>
      <c r="E122" s="40"/>
      <c r="F122" s="40">
        <v>22.5</v>
      </c>
      <c r="G122" s="40">
        <v>4.5</v>
      </c>
      <c r="H122" s="40">
        <v>4.5</v>
      </c>
      <c r="I122" s="40"/>
      <c r="J122" s="40">
        <v>18</v>
      </c>
      <c r="K122" s="40"/>
      <c r="L122" s="40"/>
      <c r="M122" s="32">
        <f t="shared" ref="M122:M123" si="28">IF(SUM(D122:L122)=0,"",IF(SUM(D122:L122)&gt;100,100,SUM(D122:L122)))</f>
        <v>49.5</v>
      </c>
      <c r="N122" s="52"/>
      <c r="O122" s="50" t="str">
        <f>IF(SUM(D122:L122)&gt;100,"^","")</f>
        <v/>
      </c>
      <c r="P122" s="38"/>
    </row>
    <row r="123" spans="2:16" s="25" customFormat="1" ht="15" customHeight="1">
      <c r="B123" s="41" t="s">
        <v>475</v>
      </c>
      <c r="C123" s="31" t="s">
        <v>47</v>
      </c>
      <c r="D123" s="40"/>
      <c r="E123" s="40"/>
      <c r="F123" s="40">
        <v>22.5</v>
      </c>
      <c r="G123" s="40">
        <v>4.5</v>
      </c>
      <c r="H123" s="40">
        <v>4.5</v>
      </c>
      <c r="I123" s="40"/>
      <c r="J123" s="40">
        <v>18</v>
      </c>
      <c r="K123" s="40"/>
      <c r="L123" s="40"/>
      <c r="M123" s="32">
        <f t="shared" si="28"/>
        <v>49.5</v>
      </c>
      <c r="N123" s="49"/>
      <c r="O123" s="51" t="str">
        <f>IF(AND(M122&lt;&gt;"",M123&lt;&gt;"",OR(D122&lt;&gt;D123,E122&lt;&gt;E123,F122&lt;&gt;F123,G122&lt;&gt;G123,H122&lt;&gt;H123,I122&lt;&gt;I123,J122&lt;&gt;J123,K122&lt;&gt;K123,L122&lt;&gt;L123)),"R","")</f>
        <v/>
      </c>
      <c r="P123" s="37"/>
    </row>
    <row r="124" spans="2:16" s="25" customFormat="1" ht="15" customHeight="1">
      <c r="B124" s="44" t="s">
        <v>472</v>
      </c>
      <c r="C124" s="81" t="s">
        <v>24</v>
      </c>
      <c r="D124" s="82"/>
      <c r="E124" s="82"/>
      <c r="F124" s="82">
        <v>22.5</v>
      </c>
      <c r="G124" s="82">
        <v>4.5</v>
      </c>
      <c r="H124" s="82">
        <v>4.5</v>
      </c>
      <c r="I124" s="82"/>
      <c r="J124" s="82">
        <v>18</v>
      </c>
      <c r="K124" s="82"/>
      <c r="L124" s="82"/>
      <c r="M124" s="83">
        <f>IF(SUM(D124:L124)=0,"",IF(SUM(D124:L124)&gt;100,100,SUM(D124:L124)))</f>
        <v>49.5</v>
      </c>
      <c r="N124" s="26" t="str">
        <f>IF(AND(M124&lt;&gt;"",OR(M124&lt;M122,M124&lt;M123)),"*","")</f>
        <v/>
      </c>
      <c r="O124" s="51" t="str">
        <f>IF(AND(M123&lt;&gt;"",M124&lt;&gt;"",OR(D123&lt;&gt;D124,E123&lt;&gt;E124,F123&lt;&gt;F124,G123&lt;&gt;G124,H123&lt;&gt;H124,I123&lt;&gt;I124,J123&lt;&gt;J124,K123&lt;&gt;K124,L123&lt;&gt;L124)),"R","")</f>
        <v/>
      </c>
      <c r="P124" s="39" t="str">
        <f>IF(SUM(D124:L124)=0,"",IF(SUM(D124:L124)&gt;100,"^",IF(SUM(D124:L124)&lt;30,"Ödeme Yok!","")))</f>
        <v/>
      </c>
    </row>
    <row r="125" spans="2:16" ht="3" customHeight="1">
      <c r="B125" s="27"/>
      <c r="C125" s="33"/>
      <c r="D125" s="33"/>
      <c r="E125" s="33"/>
      <c r="F125" s="33"/>
      <c r="G125" s="33"/>
      <c r="H125" s="33"/>
      <c r="I125" s="33"/>
      <c r="J125" s="33"/>
      <c r="K125" s="33"/>
      <c r="L125" s="33"/>
      <c r="M125" s="33"/>
      <c r="N125" s="36"/>
      <c r="O125" s="36"/>
    </row>
    <row r="126" spans="2:16" s="25" customFormat="1" ht="15" customHeight="1">
      <c r="B126" s="53" t="s">
        <v>44</v>
      </c>
      <c r="C126" s="31" t="s">
        <v>28</v>
      </c>
      <c r="D126" s="40"/>
      <c r="E126" s="40"/>
      <c r="F126" s="40">
        <v>30</v>
      </c>
      <c r="G126" s="40"/>
      <c r="H126" s="40">
        <v>1.2</v>
      </c>
      <c r="I126" s="40"/>
      <c r="J126" s="40"/>
      <c r="K126" s="40"/>
      <c r="L126" s="40"/>
      <c r="M126" s="32">
        <f t="shared" ref="M126:M127" si="29">IF(SUM(D126:L126)=0,"",IF(SUM(D126:L126)&gt;100,100,SUM(D126:L126)))</f>
        <v>31.2</v>
      </c>
      <c r="N126" s="52"/>
      <c r="O126" s="50" t="str">
        <f>IF(SUM(D126:L126)&gt;100,"^","")</f>
        <v/>
      </c>
      <c r="P126" s="38"/>
    </row>
    <row r="127" spans="2:16" s="25" customFormat="1" ht="15" customHeight="1">
      <c r="B127" s="41" t="s">
        <v>476</v>
      </c>
      <c r="C127" s="31" t="s">
        <v>47</v>
      </c>
      <c r="D127" s="40"/>
      <c r="E127" s="40"/>
      <c r="F127" s="40">
        <v>30</v>
      </c>
      <c r="G127" s="40"/>
      <c r="H127" s="40">
        <v>1.2</v>
      </c>
      <c r="I127" s="40"/>
      <c r="J127" s="40"/>
      <c r="K127" s="40"/>
      <c r="L127" s="40"/>
      <c r="M127" s="32">
        <f t="shared" si="29"/>
        <v>31.2</v>
      </c>
      <c r="N127" s="49"/>
      <c r="O127" s="51" t="str">
        <f>IF(AND(M126&lt;&gt;"",M127&lt;&gt;"",OR(D126&lt;&gt;D127,E126&lt;&gt;E127,F126&lt;&gt;F127,G126&lt;&gt;G127,H126&lt;&gt;H127,I126&lt;&gt;I127,J126&lt;&gt;J127,K126&lt;&gt;K127,L126&lt;&gt;L127)),"R","")</f>
        <v/>
      </c>
      <c r="P127" s="37"/>
    </row>
    <row r="128" spans="2:16" s="25" customFormat="1" ht="15" customHeight="1">
      <c r="B128" s="44" t="s">
        <v>472</v>
      </c>
      <c r="C128" s="81" t="s">
        <v>24</v>
      </c>
      <c r="D128" s="82"/>
      <c r="E128" s="82"/>
      <c r="F128" s="82">
        <v>30</v>
      </c>
      <c r="G128" s="82"/>
      <c r="H128" s="82">
        <v>1.2</v>
      </c>
      <c r="I128" s="82"/>
      <c r="J128" s="82"/>
      <c r="K128" s="82"/>
      <c r="L128" s="82"/>
      <c r="M128" s="83">
        <f>IF(SUM(D128:L128)=0,"",IF(SUM(D128:L128)&gt;100,100,SUM(D128:L128)))</f>
        <v>31.2</v>
      </c>
      <c r="N128" s="26" t="str">
        <f>IF(AND(M128&lt;&gt;"",OR(M128&lt;M126,M128&lt;M127)),"*","")</f>
        <v/>
      </c>
      <c r="O128" s="51" t="str">
        <f>IF(AND(M127&lt;&gt;"",M128&lt;&gt;"",OR(D127&lt;&gt;D128,E127&lt;&gt;E128,F127&lt;&gt;F128,G127&lt;&gt;G128,H127&lt;&gt;H128,I127&lt;&gt;I128,J127&lt;&gt;J128,K127&lt;&gt;K128,L127&lt;&gt;L128)),"R","")</f>
        <v/>
      </c>
      <c r="P128" s="39" t="str">
        <f>IF(SUM(D128:L128)=0,"",IF(SUM(D128:L128)&gt;100,"^",IF(SUM(D128:L128)&lt;30,"Ödeme Yok!","")))</f>
        <v/>
      </c>
    </row>
    <row r="129" spans="2:16" ht="3" customHeight="1">
      <c r="B129" s="27"/>
      <c r="C129" s="33"/>
      <c r="D129" s="33"/>
      <c r="E129" s="33"/>
      <c r="F129" s="33"/>
      <c r="G129" s="33"/>
      <c r="H129" s="33"/>
      <c r="I129" s="33"/>
      <c r="J129" s="33"/>
      <c r="K129" s="33"/>
      <c r="L129" s="33"/>
      <c r="M129" s="33"/>
      <c r="N129" s="36"/>
      <c r="O129" s="36"/>
    </row>
    <row r="130" spans="2:16" s="25" customFormat="1" ht="15" customHeight="1">
      <c r="B130" s="53" t="s">
        <v>107</v>
      </c>
      <c r="C130" s="31" t="s">
        <v>28</v>
      </c>
      <c r="D130" s="40"/>
      <c r="E130" s="40"/>
      <c r="F130" s="40">
        <v>10.8</v>
      </c>
      <c r="G130" s="40"/>
      <c r="H130" s="40"/>
      <c r="I130" s="40"/>
      <c r="J130" s="40">
        <v>30</v>
      </c>
      <c r="K130" s="40"/>
      <c r="L130" s="40"/>
      <c r="M130" s="32">
        <f t="shared" ref="M130:M131" si="30">IF(SUM(D130:L130)=0,"",IF(SUM(D130:L130)&gt;100,100,SUM(D130:L130)))</f>
        <v>40.799999999999997</v>
      </c>
      <c r="N130" s="52"/>
      <c r="O130" s="50" t="str">
        <f>IF(SUM(D130:L130)&gt;100,"^","")</f>
        <v/>
      </c>
      <c r="P130" s="38"/>
    </row>
    <row r="131" spans="2:16" s="25" customFormat="1" ht="15" customHeight="1">
      <c r="B131" s="41" t="s">
        <v>478</v>
      </c>
      <c r="C131" s="31" t="s">
        <v>47</v>
      </c>
      <c r="D131" s="40"/>
      <c r="E131" s="40"/>
      <c r="F131" s="40">
        <v>10.8</v>
      </c>
      <c r="G131" s="40"/>
      <c r="H131" s="40"/>
      <c r="I131" s="40"/>
      <c r="J131" s="40">
        <v>30</v>
      </c>
      <c r="K131" s="40"/>
      <c r="L131" s="40"/>
      <c r="M131" s="32">
        <f t="shared" si="30"/>
        <v>40.799999999999997</v>
      </c>
      <c r="N131" s="49"/>
      <c r="O131" s="51" t="str">
        <f>IF(AND(M130&lt;&gt;"",M131&lt;&gt;"",OR(D130&lt;&gt;D131,E130&lt;&gt;E131,F130&lt;&gt;F131,G130&lt;&gt;G131,H130&lt;&gt;H131,I130&lt;&gt;I131,J130&lt;&gt;J131,K130&lt;&gt;K131,L130&lt;&gt;L131)),"R","")</f>
        <v/>
      </c>
      <c r="P131" s="37"/>
    </row>
    <row r="132" spans="2:16" s="25" customFormat="1" ht="15" customHeight="1">
      <c r="B132" s="44" t="s">
        <v>477</v>
      </c>
      <c r="C132" s="81" t="s">
        <v>24</v>
      </c>
      <c r="D132" s="82"/>
      <c r="E132" s="82"/>
      <c r="F132" s="82">
        <v>10.8</v>
      </c>
      <c r="G132" s="82"/>
      <c r="H132" s="82"/>
      <c r="I132" s="82"/>
      <c r="J132" s="82">
        <v>30</v>
      </c>
      <c r="K132" s="82"/>
      <c r="L132" s="82"/>
      <c r="M132" s="83">
        <f>IF(SUM(D132:L132)=0,"",IF(SUM(D132:L132)&gt;100,100,SUM(D132:L132)))</f>
        <v>40.799999999999997</v>
      </c>
      <c r="N132" s="26" t="str">
        <f>IF(AND(M132&lt;&gt;"",OR(M132&lt;M130,M132&lt;M131)),"*","")</f>
        <v/>
      </c>
      <c r="O132" s="51" t="str">
        <f>IF(AND(M131&lt;&gt;"",M132&lt;&gt;"",OR(D131&lt;&gt;D132,E131&lt;&gt;E132,F131&lt;&gt;F132,G131&lt;&gt;G132,H131&lt;&gt;H132,I131&lt;&gt;I132,J131&lt;&gt;J132,K131&lt;&gt;K132,L131&lt;&gt;L132)),"R","")</f>
        <v/>
      </c>
      <c r="P132" s="39" t="str">
        <f>IF(SUM(D132:L132)=0,"",IF(SUM(D132:L132)&gt;100,"^",IF(SUM(D132:L132)&lt;30,"Ödeme Yok!","")))</f>
        <v/>
      </c>
    </row>
    <row r="133" spans="2:16" ht="20.25" customHeight="1">
      <c r="B133" s="27"/>
      <c r="C133" s="33"/>
      <c r="D133" s="33"/>
      <c r="E133" s="33"/>
      <c r="F133" s="33"/>
      <c r="G133" s="33"/>
      <c r="H133" s="33"/>
      <c r="I133" s="33"/>
      <c r="J133" s="33"/>
      <c r="K133" s="33"/>
      <c r="L133" s="33"/>
      <c r="M133" s="33"/>
      <c r="N133" s="36"/>
      <c r="O133" s="36"/>
    </row>
    <row r="134" spans="2:16" s="25" customFormat="1" ht="15" customHeight="1">
      <c r="B134" s="53" t="s">
        <v>107</v>
      </c>
      <c r="C134" s="31" t="s">
        <v>28</v>
      </c>
      <c r="D134" s="40"/>
      <c r="E134" s="40"/>
      <c r="F134" s="40">
        <v>3.6</v>
      </c>
      <c r="G134" s="40"/>
      <c r="H134" s="40"/>
      <c r="I134" s="40"/>
      <c r="J134" s="40">
        <v>30</v>
      </c>
      <c r="K134" s="40"/>
      <c r="L134" s="40"/>
      <c r="M134" s="32">
        <f t="shared" ref="M134:M135" si="31">IF(SUM(D134:L134)=0,"",IF(SUM(D134:L134)&gt;100,100,SUM(D134:L134)))</f>
        <v>33.6</v>
      </c>
      <c r="N134" s="52"/>
      <c r="O134" s="50" t="str">
        <f>IF(SUM(D134:L134)&gt;100,"^","")</f>
        <v/>
      </c>
      <c r="P134" s="38"/>
    </row>
    <row r="135" spans="2:16" s="25" customFormat="1" ht="15" customHeight="1">
      <c r="B135" s="41" t="s">
        <v>479</v>
      </c>
      <c r="C135" s="31" t="s">
        <v>47</v>
      </c>
      <c r="D135" s="40"/>
      <c r="E135" s="40"/>
      <c r="F135" s="40">
        <v>3.6</v>
      </c>
      <c r="G135" s="40"/>
      <c r="H135" s="40"/>
      <c r="I135" s="40"/>
      <c r="J135" s="40">
        <v>30</v>
      </c>
      <c r="K135" s="40"/>
      <c r="L135" s="40"/>
      <c r="M135" s="32">
        <f t="shared" si="31"/>
        <v>33.6</v>
      </c>
      <c r="N135" s="49"/>
      <c r="O135" s="51" t="str">
        <f>IF(AND(M134&lt;&gt;"",M135&lt;&gt;"",OR(D134&lt;&gt;D135,E134&lt;&gt;E135,F134&lt;&gt;F135,G134&lt;&gt;G135,H134&lt;&gt;H135,I134&lt;&gt;I135,J134&lt;&gt;J135,K134&lt;&gt;K135,L134&lt;&gt;L135)),"R","")</f>
        <v/>
      </c>
      <c r="P135" s="37"/>
    </row>
    <row r="136" spans="2:16" s="25" customFormat="1" ht="15" customHeight="1">
      <c r="B136" s="44" t="s">
        <v>477</v>
      </c>
      <c r="C136" s="81" t="s">
        <v>24</v>
      </c>
      <c r="D136" s="82"/>
      <c r="E136" s="82"/>
      <c r="F136" s="82">
        <v>3.6</v>
      </c>
      <c r="G136" s="82"/>
      <c r="H136" s="82"/>
      <c r="I136" s="82"/>
      <c r="J136" s="82">
        <v>30</v>
      </c>
      <c r="K136" s="82"/>
      <c r="L136" s="82"/>
      <c r="M136" s="83">
        <f>IF(SUM(D136:L136)=0,"",IF(SUM(D136:L136)&gt;100,100,SUM(D136:L136)))</f>
        <v>33.6</v>
      </c>
      <c r="N136" s="26" t="str">
        <f>IF(AND(M136&lt;&gt;"",OR(M136&lt;M134,M136&lt;M135)),"*","")</f>
        <v/>
      </c>
      <c r="O136" s="51" t="str">
        <f>IF(AND(M135&lt;&gt;"",M136&lt;&gt;"",OR(D135&lt;&gt;D136,E135&lt;&gt;E136,F135&lt;&gt;F136,G135&lt;&gt;G136,H135&lt;&gt;H136,I135&lt;&gt;I136,J135&lt;&gt;J136,K135&lt;&gt;K136,L135&lt;&gt;L136)),"R","")</f>
        <v/>
      </c>
      <c r="P136" s="39" t="str">
        <f>IF(SUM(D136:L136)=0,"",IF(SUM(D136:L136)&gt;100,"^",IF(SUM(D136:L136)&lt;30,"Ödeme Yok!","")))</f>
        <v/>
      </c>
    </row>
    <row r="137" spans="2:16" ht="3" customHeight="1">
      <c r="B137" s="27"/>
      <c r="C137" s="33"/>
      <c r="D137" s="33"/>
      <c r="E137" s="33"/>
      <c r="F137" s="33"/>
      <c r="G137" s="33"/>
      <c r="H137" s="33"/>
      <c r="I137" s="33"/>
      <c r="J137" s="33"/>
      <c r="K137" s="33"/>
      <c r="L137" s="33"/>
      <c r="M137" s="33"/>
      <c r="N137" s="36"/>
      <c r="O137" s="36"/>
    </row>
    <row r="138" spans="2:16" s="25" customFormat="1" ht="15" customHeight="1">
      <c r="B138" s="53" t="s">
        <v>44</v>
      </c>
      <c r="C138" s="31" t="s">
        <v>28</v>
      </c>
      <c r="D138" s="40"/>
      <c r="E138" s="40"/>
      <c r="F138" s="40">
        <v>25.2</v>
      </c>
      <c r="G138" s="40"/>
      <c r="H138" s="40"/>
      <c r="I138" s="40"/>
      <c r="J138" s="40">
        <v>21.3</v>
      </c>
      <c r="K138" s="40"/>
      <c r="L138" s="40"/>
      <c r="M138" s="32">
        <f t="shared" ref="M138:M139" si="32">IF(SUM(D138:L138)=0,"",IF(SUM(D138:L138)&gt;100,100,SUM(D138:L138)))</f>
        <v>46.5</v>
      </c>
      <c r="N138" s="52"/>
      <c r="O138" s="50" t="str">
        <f>IF(SUM(D138:L138)&gt;100,"^","")</f>
        <v/>
      </c>
      <c r="P138" s="38"/>
    </row>
    <row r="139" spans="2:16" s="25" customFormat="1" ht="15" customHeight="1">
      <c r="B139" s="41" t="s">
        <v>480</v>
      </c>
      <c r="C139" s="31" t="s">
        <v>47</v>
      </c>
      <c r="D139" s="40"/>
      <c r="E139" s="40"/>
      <c r="F139" s="40">
        <v>25.2</v>
      </c>
      <c r="G139" s="40"/>
      <c r="H139" s="40"/>
      <c r="I139" s="40"/>
      <c r="J139" s="40">
        <v>21.3</v>
      </c>
      <c r="K139" s="40"/>
      <c r="L139" s="40"/>
      <c r="M139" s="32">
        <f t="shared" si="32"/>
        <v>46.5</v>
      </c>
      <c r="N139" s="49"/>
      <c r="O139" s="51" t="str">
        <f>IF(AND(M138&lt;&gt;"",M139&lt;&gt;"",OR(D138&lt;&gt;D139,E138&lt;&gt;E139,F138&lt;&gt;F139,G138&lt;&gt;G139,H138&lt;&gt;H139,I138&lt;&gt;I139,J138&lt;&gt;J139,K138&lt;&gt;K139,L138&lt;&gt;L139)),"R","")</f>
        <v/>
      </c>
      <c r="P139" s="37"/>
    </row>
    <row r="140" spans="2:16" s="25" customFormat="1" ht="15" customHeight="1">
      <c r="B140" s="44" t="s">
        <v>477</v>
      </c>
      <c r="C140" s="81" t="s">
        <v>24</v>
      </c>
      <c r="D140" s="82"/>
      <c r="E140" s="82"/>
      <c r="F140" s="82">
        <v>25.2</v>
      </c>
      <c r="G140" s="82"/>
      <c r="H140" s="82"/>
      <c r="I140" s="82"/>
      <c r="J140" s="82">
        <v>21.3</v>
      </c>
      <c r="K140" s="82"/>
      <c r="L140" s="82"/>
      <c r="M140" s="83">
        <f>IF(SUM(D140:L140)=0,"",IF(SUM(D140:L140)&gt;100,100,SUM(D140:L140)))</f>
        <v>46.5</v>
      </c>
      <c r="N140" s="26" t="str">
        <f>IF(AND(M140&lt;&gt;"",OR(M140&lt;M138,M140&lt;M139)),"*","")</f>
        <v/>
      </c>
      <c r="O140" s="51" t="str">
        <f>IF(AND(M139&lt;&gt;"",M140&lt;&gt;"",OR(D139&lt;&gt;D140,E139&lt;&gt;E140,F139&lt;&gt;F140,G139&lt;&gt;G140,H139&lt;&gt;H140,I139&lt;&gt;I140,J139&lt;&gt;J140,K139&lt;&gt;K140,L139&lt;&gt;L140)),"R","")</f>
        <v/>
      </c>
      <c r="P140" s="39" t="str">
        <f>IF(SUM(D140:L140)=0,"",IF(SUM(D140:L140)&gt;100,"^",IF(SUM(D140:L140)&lt;30,"Ödeme Yok!","")))</f>
        <v/>
      </c>
    </row>
    <row r="141" spans="2:16" ht="3" customHeight="1">
      <c r="B141" s="27"/>
      <c r="C141" s="33"/>
      <c r="D141" s="33"/>
      <c r="E141" s="33"/>
      <c r="F141" s="33"/>
      <c r="G141" s="33"/>
      <c r="H141" s="33"/>
      <c r="I141" s="33"/>
      <c r="J141" s="33"/>
      <c r="K141" s="33"/>
      <c r="L141" s="33"/>
      <c r="M141" s="33"/>
      <c r="N141" s="36"/>
      <c r="O141" s="36"/>
    </row>
    <row r="142" spans="2:16" s="25" customFormat="1" ht="15" customHeight="1">
      <c r="B142" s="53" t="s">
        <v>107</v>
      </c>
      <c r="C142" s="31" t="s">
        <v>28</v>
      </c>
      <c r="D142" s="40"/>
      <c r="E142" s="40"/>
      <c r="F142" s="40">
        <v>14.4</v>
      </c>
      <c r="G142" s="40"/>
      <c r="H142" s="40"/>
      <c r="I142" s="40"/>
      <c r="J142" s="40">
        <v>22.8</v>
      </c>
      <c r="K142" s="40"/>
      <c r="L142" s="40"/>
      <c r="M142" s="32">
        <f t="shared" ref="M142:M143" si="33">IF(SUM(D142:L142)=0,"",IF(SUM(D142:L142)&gt;100,100,SUM(D142:L142)))</f>
        <v>37.200000000000003</v>
      </c>
      <c r="N142" s="52"/>
      <c r="O142" s="50" t="str">
        <f>IF(SUM(D142:L142)&gt;100,"^","")</f>
        <v/>
      </c>
      <c r="P142" s="38"/>
    </row>
    <row r="143" spans="2:16" s="25" customFormat="1" ht="15" customHeight="1">
      <c r="B143" s="41" t="s">
        <v>481</v>
      </c>
      <c r="C143" s="31" t="s">
        <v>47</v>
      </c>
      <c r="D143" s="40"/>
      <c r="E143" s="40"/>
      <c r="F143" s="40">
        <v>14.4</v>
      </c>
      <c r="G143" s="40"/>
      <c r="H143" s="40"/>
      <c r="I143" s="40"/>
      <c r="J143" s="40">
        <v>22.8</v>
      </c>
      <c r="K143" s="40"/>
      <c r="L143" s="40"/>
      <c r="M143" s="32">
        <f t="shared" si="33"/>
        <v>37.200000000000003</v>
      </c>
      <c r="N143" s="49"/>
      <c r="O143" s="51" t="str">
        <f>IF(AND(M142&lt;&gt;"",M143&lt;&gt;"",OR(D142&lt;&gt;D143,E142&lt;&gt;E143,F142&lt;&gt;F143,G142&lt;&gt;G143,H142&lt;&gt;H143,I142&lt;&gt;I143,J142&lt;&gt;J143,K142&lt;&gt;K143,L142&lt;&gt;L143)),"R","")</f>
        <v/>
      </c>
      <c r="P143" s="37"/>
    </row>
    <row r="144" spans="2:16" s="25" customFormat="1" ht="15" customHeight="1">
      <c r="B144" s="44" t="s">
        <v>477</v>
      </c>
      <c r="C144" s="81" t="s">
        <v>24</v>
      </c>
      <c r="D144" s="82"/>
      <c r="E144" s="82"/>
      <c r="F144" s="82">
        <v>14.4</v>
      </c>
      <c r="G144" s="82"/>
      <c r="H144" s="82"/>
      <c r="I144" s="82"/>
      <c r="J144" s="82">
        <v>22.8</v>
      </c>
      <c r="K144" s="82"/>
      <c r="L144" s="82"/>
      <c r="M144" s="83">
        <f>IF(SUM(D144:L144)=0,"",IF(SUM(D144:L144)&gt;100,100,SUM(D144:L144)))</f>
        <v>37.200000000000003</v>
      </c>
      <c r="N144" s="26" t="str">
        <f>IF(AND(M144&lt;&gt;"",OR(M144&lt;M142,M144&lt;M143)),"*","")</f>
        <v/>
      </c>
      <c r="O144" s="51" t="str">
        <f>IF(AND(M143&lt;&gt;"",M144&lt;&gt;"",OR(D143&lt;&gt;D144,E143&lt;&gt;E144,F143&lt;&gt;F144,G143&lt;&gt;G144,H143&lt;&gt;H144,I143&lt;&gt;I144,J143&lt;&gt;J144,K143&lt;&gt;K144,L143&lt;&gt;L144)),"R","")</f>
        <v/>
      </c>
      <c r="P144" s="39" t="str">
        <f>IF(SUM(D144:L144)=0,"",IF(SUM(D144:L144)&gt;100,"^",IF(SUM(D144:L144)&lt;30,"Ödeme Yok!","")))</f>
        <v/>
      </c>
    </row>
    <row r="145" spans="2:16" ht="3" customHeight="1">
      <c r="B145" s="27"/>
      <c r="C145" s="33"/>
      <c r="D145" s="33"/>
      <c r="E145" s="33"/>
      <c r="F145" s="33"/>
      <c r="G145" s="33"/>
      <c r="H145" s="33"/>
      <c r="I145" s="33"/>
      <c r="J145" s="33"/>
      <c r="K145" s="33"/>
      <c r="L145" s="33"/>
      <c r="M145" s="33"/>
      <c r="N145" s="36"/>
      <c r="O145" s="36"/>
    </row>
    <row r="146" spans="2:16" s="25" customFormat="1" ht="15" customHeight="1">
      <c r="B146" s="53" t="s">
        <v>107</v>
      </c>
      <c r="C146" s="31" t="s">
        <v>28</v>
      </c>
      <c r="D146" s="40"/>
      <c r="E146" s="40"/>
      <c r="F146" s="40">
        <v>28.8</v>
      </c>
      <c r="G146" s="40"/>
      <c r="H146" s="40"/>
      <c r="I146" s="40"/>
      <c r="J146" s="40">
        <v>30</v>
      </c>
      <c r="K146" s="40"/>
      <c r="L146" s="40"/>
      <c r="M146" s="32">
        <f t="shared" ref="M146:M147" si="34">IF(SUM(D146:L146)=0,"",IF(SUM(D146:L146)&gt;100,100,SUM(D146:L146)))</f>
        <v>58.8</v>
      </c>
      <c r="N146" s="52"/>
      <c r="O146" s="50" t="str">
        <f>IF(SUM(D146:L146)&gt;100,"^","")</f>
        <v/>
      </c>
      <c r="P146" s="38"/>
    </row>
    <row r="147" spans="2:16" s="25" customFormat="1" ht="15" customHeight="1">
      <c r="B147" s="41" t="s">
        <v>482</v>
      </c>
      <c r="C147" s="31" t="s">
        <v>47</v>
      </c>
      <c r="D147" s="40"/>
      <c r="E147" s="40"/>
      <c r="F147" s="40">
        <v>28.8</v>
      </c>
      <c r="G147" s="40"/>
      <c r="H147" s="40"/>
      <c r="I147" s="40"/>
      <c r="J147" s="40">
        <v>25.5</v>
      </c>
      <c r="K147" s="40"/>
      <c r="L147" s="40"/>
      <c r="M147" s="32">
        <f t="shared" si="34"/>
        <v>54.3</v>
      </c>
      <c r="N147" s="49"/>
      <c r="O147" s="51" t="str">
        <f>IF(AND(M146&lt;&gt;"",M147&lt;&gt;"",OR(D146&lt;&gt;D147,E146&lt;&gt;E147,F146&lt;&gt;F147,G146&lt;&gt;G147,H146&lt;&gt;H147,I146&lt;&gt;I147,J146&lt;&gt;J147,K146&lt;&gt;K147,L146&lt;&gt;L147)),"R","")</f>
        <v>R</v>
      </c>
      <c r="P147" s="37"/>
    </row>
    <row r="148" spans="2:16" s="25" customFormat="1" ht="15" customHeight="1">
      <c r="B148" s="44" t="s">
        <v>477</v>
      </c>
      <c r="C148" s="81" t="s">
        <v>24</v>
      </c>
      <c r="D148" s="82"/>
      <c r="E148" s="82"/>
      <c r="F148" s="82">
        <v>28.8</v>
      </c>
      <c r="G148" s="82"/>
      <c r="H148" s="82"/>
      <c r="I148" s="82"/>
      <c r="J148" s="82">
        <v>25.5</v>
      </c>
      <c r="K148" s="82"/>
      <c r="L148" s="82"/>
      <c r="M148" s="83">
        <f>IF(SUM(D148:L148)=0,"",IF(SUM(D148:L148)&gt;100,100,SUM(D148:L148)))</f>
        <v>54.3</v>
      </c>
      <c r="N148" s="26" t="str">
        <f>IF(AND(M148&lt;&gt;"",OR(M148&lt;M146,M148&lt;M147)),"*","")</f>
        <v>*</v>
      </c>
      <c r="O148" s="51" t="str">
        <f>IF(AND(M147&lt;&gt;"",M148&lt;&gt;"",OR(D147&lt;&gt;D148,E147&lt;&gt;E148,F147&lt;&gt;F148,G147&lt;&gt;G148,H147&lt;&gt;H148,I147&lt;&gt;I148,J147&lt;&gt;J148,K147&lt;&gt;K148,L147&lt;&gt;L148)),"R","")</f>
        <v/>
      </c>
      <c r="P148" s="39" t="str">
        <f>IF(SUM(D148:L148)=0,"",IF(SUM(D148:L148)&gt;100,"^",IF(SUM(D148:L148)&lt;30,"Ödeme Yok!","")))</f>
        <v/>
      </c>
    </row>
    <row r="149" spans="2:16" ht="3" customHeight="1">
      <c r="B149" s="27"/>
      <c r="C149" s="33"/>
      <c r="D149" s="33"/>
      <c r="E149" s="33"/>
      <c r="F149" s="33"/>
      <c r="G149" s="33"/>
      <c r="H149" s="33"/>
      <c r="I149" s="33"/>
      <c r="J149" s="33"/>
      <c r="K149" s="33"/>
      <c r="L149" s="33"/>
      <c r="M149" s="33"/>
      <c r="N149" s="36"/>
      <c r="O149" s="36"/>
    </row>
    <row r="150" spans="2:16" s="25" customFormat="1" ht="15" customHeight="1">
      <c r="B150" s="53" t="s">
        <v>106</v>
      </c>
      <c r="C150" s="31" t="s">
        <v>28</v>
      </c>
      <c r="D150" s="40"/>
      <c r="E150" s="40"/>
      <c r="F150" s="40">
        <v>30</v>
      </c>
      <c r="G150" s="40"/>
      <c r="H150" s="40"/>
      <c r="I150" s="40"/>
      <c r="J150" s="40">
        <v>23.7</v>
      </c>
      <c r="K150" s="40"/>
      <c r="L150" s="40"/>
      <c r="M150" s="32">
        <f t="shared" ref="M150:M151" si="35">IF(SUM(D150:L150)=0,"",IF(SUM(D150:L150)&gt;100,100,SUM(D150:L150)))</f>
        <v>53.7</v>
      </c>
      <c r="N150" s="52"/>
      <c r="O150" s="50" t="str">
        <f>IF(SUM(D150:L150)&gt;100,"^","")</f>
        <v/>
      </c>
      <c r="P150" s="38"/>
    </row>
    <row r="151" spans="2:16" s="25" customFormat="1" ht="15" customHeight="1">
      <c r="B151" s="41" t="s">
        <v>484</v>
      </c>
      <c r="C151" s="31" t="s">
        <v>47</v>
      </c>
      <c r="D151" s="40"/>
      <c r="E151" s="40"/>
      <c r="F151" s="40">
        <v>30</v>
      </c>
      <c r="G151" s="40"/>
      <c r="H151" s="40"/>
      <c r="I151" s="40"/>
      <c r="J151" s="40">
        <v>23.7</v>
      </c>
      <c r="K151" s="40"/>
      <c r="L151" s="40"/>
      <c r="M151" s="32">
        <f t="shared" si="35"/>
        <v>53.7</v>
      </c>
      <c r="N151" s="49"/>
      <c r="O151" s="51" t="str">
        <f>IF(AND(M150&lt;&gt;"",M151&lt;&gt;"",OR(D150&lt;&gt;D151,E150&lt;&gt;E151,F150&lt;&gt;F151,G150&lt;&gt;G151,H150&lt;&gt;H151,I150&lt;&gt;I151,J150&lt;&gt;J151,K150&lt;&gt;K151,L150&lt;&gt;L151)),"R","")</f>
        <v/>
      </c>
      <c r="P151" s="37"/>
    </row>
    <row r="152" spans="2:16" s="25" customFormat="1" ht="15" customHeight="1">
      <c r="B152" s="44" t="s">
        <v>483</v>
      </c>
      <c r="C152" s="81" t="s">
        <v>24</v>
      </c>
      <c r="D152" s="82"/>
      <c r="E152" s="82"/>
      <c r="F152" s="82">
        <v>30</v>
      </c>
      <c r="G152" s="82"/>
      <c r="H152" s="82"/>
      <c r="I152" s="82"/>
      <c r="J152" s="82">
        <v>23.7</v>
      </c>
      <c r="K152" s="82"/>
      <c r="L152" s="82"/>
      <c r="M152" s="83">
        <f>IF(SUM(D152:L152)=0,"",IF(SUM(D152:L152)&gt;100,100,SUM(D152:L152)))</f>
        <v>53.7</v>
      </c>
      <c r="N152" s="26" t="str">
        <f>IF(AND(M152&lt;&gt;"",OR(M152&lt;M150,M152&lt;M151)),"*","")</f>
        <v/>
      </c>
      <c r="O152" s="51" t="str">
        <f>IF(AND(M151&lt;&gt;"",M152&lt;&gt;"",OR(D151&lt;&gt;D152,E151&lt;&gt;E152,F151&lt;&gt;F152,G151&lt;&gt;G152,H151&lt;&gt;H152,I151&lt;&gt;I152,J151&lt;&gt;J152,K151&lt;&gt;K152,L151&lt;&gt;L152)),"R","")</f>
        <v/>
      </c>
      <c r="P152" s="39" t="str">
        <f>IF(SUM(D152:L152)=0,"",IF(SUM(D152:L152)&gt;100,"^",IF(SUM(D152:L152)&lt;30,"Ödeme Yok!","")))</f>
        <v/>
      </c>
    </row>
    <row r="153" spans="2:16" ht="3" customHeight="1">
      <c r="B153" s="27"/>
      <c r="C153" s="33"/>
      <c r="D153" s="33"/>
      <c r="E153" s="33"/>
      <c r="F153" s="33"/>
      <c r="G153" s="33"/>
      <c r="H153" s="33"/>
      <c r="I153" s="33"/>
      <c r="J153" s="33"/>
      <c r="K153" s="33"/>
      <c r="L153" s="33"/>
      <c r="M153" s="33"/>
      <c r="N153" s="36"/>
      <c r="O153" s="36"/>
    </row>
    <row r="154" spans="2:16" s="25" customFormat="1" ht="15" customHeight="1">
      <c r="B154" s="53" t="s">
        <v>106</v>
      </c>
      <c r="C154" s="31" t="s">
        <v>28</v>
      </c>
      <c r="D154" s="40"/>
      <c r="E154" s="40"/>
      <c r="F154" s="40">
        <v>30</v>
      </c>
      <c r="G154" s="40"/>
      <c r="H154" s="40"/>
      <c r="I154" s="40"/>
      <c r="J154" s="40">
        <v>30</v>
      </c>
      <c r="K154" s="40"/>
      <c r="L154" s="40"/>
      <c r="M154" s="32">
        <f t="shared" ref="M154:M155" si="36">IF(SUM(D154:L154)=0,"",IF(SUM(D154:L154)&gt;100,100,SUM(D154:L154)))</f>
        <v>60</v>
      </c>
      <c r="N154" s="52"/>
      <c r="O154" s="50" t="str">
        <f>IF(SUM(D154:L154)&gt;100,"^","")</f>
        <v/>
      </c>
      <c r="P154" s="38"/>
    </row>
    <row r="155" spans="2:16" s="25" customFormat="1" ht="15" customHeight="1">
      <c r="B155" s="41" t="s">
        <v>485</v>
      </c>
      <c r="C155" s="31" t="s">
        <v>47</v>
      </c>
      <c r="D155" s="40"/>
      <c r="E155" s="40"/>
      <c r="F155" s="40">
        <v>30</v>
      </c>
      <c r="G155" s="40"/>
      <c r="H155" s="40"/>
      <c r="I155" s="40"/>
      <c r="J155" s="40">
        <v>30</v>
      </c>
      <c r="K155" s="40"/>
      <c r="L155" s="40"/>
      <c r="M155" s="32">
        <f t="shared" si="36"/>
        <v>60</v>
      </c>
      <c r="N155" s="49"/>
      <c r="O155" s="51" t="str">
        <f>IF(AND(M154&lt;&gt;"",M155&lt;&gt;"",OR(D154&lt;&gt;D155,E154&lt;&gt;E155,F154&lt;&gt;F155,G154&lt;&gt;G155,H154&lt;&gt;H155,I154&lt;&gt;I155,J154&lt;&gt;J155,K154&lt;&gt;K155,L154&lt;&gt;L155)),"R","")</f>
        <v/>
      </c>
      <c r="P155" s="37"/>
    </row>
    <row r="156" spans="2:16" s="25" customFormat="1" ht="15" customHeight="1">
      <c r="B156" s="44" t="s">
        <v>483</v>
      </c>
      <c r="C156" s="81" t="s">
        <v>24</v>
      </c>
      <c r="D156" s="82"/>
      <c r="E156" s="82"/>
      <c r="F156" s="82">
        <v>30</v>
      </c>
      <c r="G156" s="82"/>
      <c r="H156" s="82"/>
      <c r="I156" s="82"/>
      <c r="J156" s="82">
        <v>30</v>
      </c>
      <c r="K156" s="82"/>
      <c r="L156" s="82"/>
      <c r="M156" s="83">
        <f>IF(SUM(D156:L156)=0,"",IF(SUM(D156:L156)&gt;100,100,SUM(D156:L156)))</f>
        <v>60</v>
      </c>
      <c r="N156" s="26" t="str">
        <f>IF(AND(M156&lt;&gt;"",OR(M156&lt;M154,M156&lt;M155)),"*","")</f>
        <v/>
      </c>
      <c r="O156" s="51" t="str">
        <f>IF(AND(M155&lt;&gt;"",M156&lt;&gt;"",OR(D155&lt;&gt;D156,E155&lt;&gt;E156,F155&lt;&gt;F156,G155&lt;&gt;G156,H155&lt;&gt;H156,I155&lt;&gt;I156,J155&lt;&gt;J156,K155&lt;&gt;K156,L155&lt;&gt;L156)),"R","")</f>
        <v/>
      </c>
      <c r="P156" s="39" t="str">
        <f>IF(SUM(D156:L156)=0,"",IF(SUM(D156:L156)&gt;100,"^",IF(SUM(D156:L156)&lt;30,"Ödeme Yok!","")))</f>
        <v/>
      </c>
    </row>
    <row r="157" spans="2:16" ht="3" customHeight="1">
      <c r="B157" s="27"/>
      <c r="C157" s="33"/>
      <c r="D157" s="33"/>
      <c r="E157" s="33"/>
      <c r="F157" s="33"/>
      <c r="G157" s="33"/>
      <c r="H157" s="33"/>
      <c r="I157" s="33"/>
      <c r="J157" s="33"/>
      <c r="K157" s="33"/>
      <c r="L157" s="33"/>
      <c r="M157" s="33"/>
      <c r="N157" s="36"/>
      <c r="O157" s="36"/>
    </row>
    <row r="158" spans="2:16" s="25" customFormat="1" ht="15" customHeight="1">
      <c r="B158" s="53" t="s">
        <v>106</v>
      </c>
      <c r="C158" s="31" t="s">
        <v>28</v>
      </c>
      <c r="D158" s="40"/>
      <c r="E158" s="40"/>
      <c r="F158" s="40">
        <v>12</v>
      </c>
      <c r="G158" s="40"/>
      <c r="H158" s="40"/>
      <c r="I158" s="40"/>
      <c r="J158" s="40">
        <v>30</v>
      </c>
      <c r="K158" s="40"/>
      <c r="L158" s="40"/>
      <c r="M158" s="32">
        <f t="shared" ref="M158:M159" si="37">IF(SUM(D158:L158)=0,"",IF(SUM(D158:L158)&gt;100,100,SUM(D158:L158)))</f>
        <v>42</v>
      </c>
      <c r="N158" s="52"/>
      <c r="O158" s="50" t="str">
        <f>IF(SUM(D158:L158)&gt;100,"^","")</f>
        <v/>
      </c>
      <c r="P158" s="38"/>
    </row>
    <row r="159" spans="2:16" s="25" customFormat="1" ht="15" customHeight="1">
      <c r="B159" s="41" t="s">
        <v>486</v>
      </c>
      <c r="C159" s="31" t="s">
        <v>47</v>
      </c>
      <c r="D159" s="40"/>
      <c r="E159" s="40"/>
      <c r="F159" s="40">
        <v>12</v>
      </c>
      <c r="G159" s="40"/>
      <c r="H159" s="40"/>
      <c r="I159" s="40"/>
      <c r="J159" s="40">
        <v>30</v>
      </c>
      <c r="K159" s="40"/>
      <c r="L159" s="40"/>
      <c r="M159" s="32">
        <f t="shared" si="37"/>
        <v>42</v>
      </c>
      <c r="N159" s="49"/>
      <c r="O159" s="51" t="str">
        <f>IF(AND(M158&lt;&gt;"",M159&lt;&gt;"",OR(D158&lt;&gt;D159,E158&lt;&gt;E159,F158&lt;&gt;F159,G158&lt;&gt;G159,H158&lt;&gt;H159,I158&lt;&gt;I159,J158&lt;&gt;J159,K158&lt;&gt;K159,L158&lt;&gt;L159)),"R","")</f>
        <v/>
      </c>
      <c r="P159" s="37"/>
    </row>
    <row r="160" spans="2:16" s="25" customFormat="1" ht="15" customHeight="1">
      <c r="B160" s="44" t="s">
        <v>483</v>
      </c>
      <c r="C160" s="81" t="s">
        <v>24</v>
      </c>
      <c r="D160" s="82"/>
      <c r="E160" s="82"/>
      <c r="F160" s="82">
        <v>12</v>
      </c>
      <c r="G160" s="82"/>
      <c r="H160" s="82"/>
      <c r="I160" s="82"/>
      <c r="J160" s="82">
        <v>30</v>
      </c>
      <c r="K160" s="82"/>
      <c r="L160" s="82"/>
      <c r="M160" s="83">
        <f>IF(SUM(D160:L160)=0,"",IF(SUM(D160:L160)&gt;100,100,SUM(D160:L160)))</f>
        <v>42</v>
      </c>
      <c r="N160" s="26" t="str">
        <f>IF(AND(M160&lt;&gt;"",OR(M160&lt;M158,M160&lt;M159)),"*","")</f>
        <v/>
      </c>
      <c r="O160" s="51" t="str">
        <f>IF(AND(M159&lt;&gt;"",M160&lt;&gt;"",OR(D159&lt;&gt;D160,E159&lt;&gt;E160,F159&lt;&gt;F160,G159&lt;&gt;G160,H159&lt;&gt;H160,I159&lt;&gt;I160,J159&lt;&gt;J160,K159&lt;&gt;K160,L159&lt;&gt;L160)),"R","")</f>
        <v/>
      </c>
      <c r="P160" s="39" t="str">
        <f>IF(SUM(D160:L160)=0,"",IF(SUM(D160:L160)&gt;100,"^",IF(SUM(D160:L160)&lt;30,"Ödeme Yok!","")))</f>
        <v/>
      </c>
    </row>
    <row r="161" spans="2:16" ht="3" customHeight="1">
      <c r="B161" s="27"/>
      <c r="C161" s="33"/>
      <c r="D161" s="33"/>
      <c r="E161" s="33"/>
      <c r="F161" s="33"/>
      <c r="G161" s="33"/>
      <c r="H161" s="33"/>
      <c r="I161" s="33"/>
      <c r="J161" s="33"/>
      <c r="K161" s="33"/>
      <c r="L161" s="33"/>
      <c r="M161" s="33"/>
      <c r="N161" s="36"/>
      <c r="O161" s="36"/>
    </row>
    <row r="162" spans="2:16" s="25" customFormat="1" ht="15" customHeight="1">
      <c r="B162" s="53" t="s">
        <v>106</v>
      </c>
      <c r="C162" s="31" t="s">
        <v>28</v>
      </c>
      <c r="D162" s="40"/>
      <c r="E162" s="40"/>
      <c r="F162" s="40">
        <v>11.1</v>
      </c>
      <c r="G162" s="40"/>
      <c r="H162" s="40"/>
      <c r="I162" s="40"/>
      <c r="J162" s="40">
        <v>24</v>
      </c>
      <c r="K162" s="40"/>
      <c r="L162" s="40"/>
      <c r="M162" s="32">
        <f t="shared" ref="M162:M163" si="38">IF(SUM(D162:L162)=0,"",IF(SUM(D162:L162)&gt;100,100,SUM(D162:L162)))</f>
        <v>35.1</v>
      </c>
      <c r="N162" s="52"/>
      <c r="O162" s="50" t="str">
        <f>IF(SUM(D162:L162)&gt;100,"^","")</f>
        <v/>
      </c>
      <c r="P162" s="38"/>
    </row>
    <row r="163" spans="2:16" s="25" customFormat="1" ht="15" customHeight="1">
      <c r="B163" s="41" t="s">
        <v>487</v>
      </c>
      <c r="C163" s="31" t="s">
        <v>47</v>
      </c>
      <c r="D163" s="40"/>
      <c r="E163" s="40"/>
      <c r="F163" s="40">
        <v>11.1</v>
      </c>
      <c r="G163" s="40"/>
      <c r="H163" s="40"/>
      <c r="I163" s="40"/>
      <c r="J163" s="40">
        <v>21.3</v>
      </c>
      <c r="K163" s="40"/>
      <c r="L163" s="40"/>
      <c r="M163" s="32">
        <f t="shared" si="38"/>
        <v>32.4</v>
      </c>
      <c r="N163" s="49"/>
      <c r="O163" s="51" t="str">
        <f>IF(AND(M162&lt;&gt;"",M163&lt;&gt;"",OR(D162&lt;&gt;D163,E162&lt;&gt;E163,F162&lt;&gt;F163,G162&lt;&gt;G163,H162&lt;&gt;H163,I162&lt;&gt;I163,J162&lt;&gt;J163,K162&lt;&gt;K163,L162&lt;&gt;L163)),"R","")</f>
        <v>R</v>
      </c>
      <c r="P163" s="37"/>
    </row>
    <row r="164" spans="2:16" s="25" customFormat="1" ht="15" customHeight="1">
      <c r="B164" s="44" t="s">
        <v>483</v>
      </c>
      <c r="C164" s="81" t="s">
        <v>24</v>
      </c>
      <c r="D164" s="82"/>
      <c r="E164" s="82"/>
      <c r="F164" s="82">
        <v>11.1</v>
      </c>
      <c r="G164" s="82"/>
      <c r="H164" s="82"/>
      <c r="I164" s="82"/>
      <c r="J164" s="82">
        <v>23.7</v>
      </c>
      <c r="K164" s="82"/>
      <c r="L164" s="82"/>
      <c r="M164" s="83">
        <f>IF(SUM(D164:L164)=0,"",IF(SUM(D164:L164)&gt;100,100,SUM(D164:L164)))</f>
        <v>34.799999999999997</v>
      </c>
      <c r="N164" s="26" t="str">
        <f>IF(AND(M164&lt;&gt;"",OR(M164&lt;M162,M164&lt;M163)),"*","")</f>
        <v>*</v>
      </c>
      <c r="O164" s="51" t="str">
        <f>IF(AND(M163&lt;&gt;"",M164&lt;&gt;"",OR(D163&lt;&gt;D164,E163&lt;&gt;E164,F163&lt;&gt;F164,G163&lt;&gt;G164,H163&lt;&gt;H164,I163&lt;&gt;I164,J163&lt;&gt;J164,K163&lt;&gt;K164,L163&lt;&gt;L164)),"R","")</f>
        <v>R</v>
      </c>
      <c r="P164" s="39" t="str">
        <f>IF(SUM(D164:L164)=0,"",IF(SUM(D164:L164)&gt;100,"^",IF(SUM(D164:L164)&lt;30,"Ödeme Yok!","")))</f>
        <v/>
      </c>
    </row>
    <row r="165" spans="2:16" ht="3" customHeight="1">
      <c r="B165" s="27"/>
      <c r="C165" s="33"/>
      <c r="D165" s="33"/>
      <c r="E165" s="33"/>
      <c r="F165" s="33"/>
      <c r="G165" s="33"/>
      <c r="H165" s="33"/>
      <c r="I165" s="33"/>
      <c r="J165" s="33"/>
      <c r="K165" s="33"/>
      <c r="L165" s="33"/>
      <c r="M165" s="33"/>
      <c r="N165" s="36"/>
      <c r="O165" s="36"/>
    </row>
    <row r="166" spans="2:16" s="25" customFormat="1" ht="15" customHeight="1">
      <c r="B166" s="53" t="s">
        <v>107</v>
      </c>
      <c r="C166" s="31" t="s">
        <v>28</v>
      </c>
      <c r="D166" s="40"/>
      <c r="E166" s="40"/>
      <c r="F166" s="40">
        <v>30</v>
      </c>
      <c r="G166" s="40"/>
      <c r="H166" s="40"/>
      <c r="I166" s="40"/>
      <c r="J166" s="40">
        <v>30</v>
      </c>
      <c r="K166" s="40"/>
      <c r="L166" s="40"/>
      <c r="M166" s="32">
        <f t="shared" ref="M166:M167" si="39">IF(SUM(D166:L166)=0,"",IF(SUM(D166:L166)&gt;100,100,SUM(D166:L166)))</f>
        <v>60</v>
      </c>
      <c r="N166" s="52"/>
      <c r="O166" s="50" t="str">
        <f>IF(SUM(D166:L166)&gt;100,"^","")</f>
        <v/>
      </c>
      <c r="P166" s="38"/>
    </row>
    <row r="167" spans="2:16" s="25" customFormat="1" ht="15" customHeight="1">
      <c r="B167" s="41" t="s">
        <v>488</v>
      </c>
      <c r="C167" s="31" t="s">
        <v>47</v>
      </c>
      <c r="D167" s="40"/>
      <c r="E167" s="40"/>
      <c r="F167" s="40">
        <v>30</v>
      </c>
      <c r="G167" s="40"/>
      <c r="H167" s="40"/>
      <c r="I167" s="40"/>
      <c r="J167" s="40">
        <v>30</v>
      </c>
      <c r="K167" s="40"/>
      <c r="L167" s="40"/>
      <c r="M167" s="32">
        <f t="shared" si="39"/>
        <v>60</v>
      </c>
      <c r="N167" s="49"/>
      <c r="O167" s="51" t="str">
        <f>IF(AND(M166&lt;&gt;"",M167&lt;&gt;"",OR(D166&lt;&gt;D167,E166&lt;&gt;E167,F166&lt;&gt;F167,G166&lt;&gt;G167,H166&lt;&gt;H167,I166&lt;&gt;I167,J166&lt;&gt;J167,K166&lt;&gt;K167,L166&lt;&gt;L167)),"R","")</f>
        <v/>
      </c>
      <c r="P167" s="37"/>
    </row>
    <row r="168" spans="2:16" s="25" customFormat="1" ht="15" customHeight="1">
      <c r="B168" s="44" t="s">
        <v>483</v>
      </c>
      <c r="C168" s="81" t="s">
        <v>24</v>
      </c>
      <c r="D168" s="82"/>
      <c r="E168" s="82"/>
      <c r="F168" s="82">
        <v>30</v>
      </c>
      <c r="G168" s="82"/>
      <c r="H168" s="82"/>
      <c r="I168" s="82"/>
      <c r="J168" s="82">
        <v>30</v>
      </c>
      <c r="K168" s="82"/>
      <c r="L168" s="82"/>
      <c r="M168" s="83">
        <f>IF(SUM(D168:L168)=0,"",IF(SUM(D168:L168)&gt;100,100,SUM(D168:L168)))</f>
        <v>60</v>
      </c>
      <c r="N168" s="26" t="str">
        <f>IF(AND(M168&lt;&gt;"",OR(M168&lt;M166,M168&lt;M167)),"*","")</f>
        <v/>
      </c>
      <c r="O168" s="51" t="str">
        <f>IF(AND(M167&lt;&gt;"",M168&lt;&gt;"",OR(D167&lt;&gt;D168,E167&lt;&gt;E168,F167&lt;&gt;F168,G167&lt;&gt;G168,H167&lt;&gt;H168,I167&lt;&gt;I168,J167&lt;&gt;J168,K167&lt;&gt;K168,L167&lt;&gt;L168)),"R","")</f>
        <v/>
      </c>
      <c r="P168" s="39" t="str">
        <f>IF(SUM(D168:L168)=0,"",IF(SUM(D168:L168)&gt;100,"^",IF(SUM(D168:L168)&lt;30,"Ödeme Yok!","")))</f>
        <v/>
      </c>
    </row>
    <row r="169" spans="2:16" ht="3" customHeight="1">
      <c r="B169" s="27"/>
      <c r="C169" s="33"/>
      <c r="D169" s="33"/>
      <c r="E169" s="33"/>
      <c r="F169" s="33"/>
      <c r="G169" s="33"/>
      <c r="H169" s="33"/>
      <c r="I169" s="33"/>
      <c r="J169" s="33"/>
      <c r="K169" s="33"/>
      <c r="L169" s="33"/>
      <c r="M169" s="33"/>
      <c r="N169" s="36"/>
      <c r="O169" s="36"/>
    </row>
    <row r="170" spans="2:16" s="25" customFormat="1" ht="15" customHeight="1">
      <c r="B170" s="53" t="s">
        <v>107</v>
      </c>
      <c r="C170" s="31" t="s">
        <v>28</v>
      </c>
      <c r="D170" s="40"/>
      <c r="E170" s="40"/>
      <c r="F170" s="40">
        <v>30</v>
      </c>
      <c r="G170" s="40"/>
      <c r="H170" s="40"/>
      <c r="I170" s="40"/>
      <c r="J170" s="40">
        <v>30</v>
      </c>
      <c r="K170" s="40"/>
      <c r="L170" s="40"/>
      <c r="M170" s="32">
        <f t="shared" ref="M170:M171" si="40">IF(SUM(D170:L170)=0,"",IF(SUM(D170:L170)&gt;100,100,SUM(D170:L170)))</f>
        <v>60</v>
      </c>
      <c r="N170" s="52"/>
      <c r="O170" s="50" t="str">
        <f>IF(SUM(D170:L170)&gt;100,"^","")</f>
        <v/>
      </c>
      <c r="P170" s="38"/>
    </row>
    <row r="171" spans="2:16" s="25" customFormat="1" ht="15" customHeight="1">
      <c r="B171" s="41" t="s">
        <v>489</v>
      </c>
      <c r="C171" s="31" t="s">
        <v>47</v>
      </c>
      <c r="D171" s="40"/>
      <c r="E171" s="40"/>
      <c r="F171" s="40">
        <v>30</v>
      </c>
      <c r="G171" s="40"/>
      <c r="H171" s="40"/>
      <c r="I171" s="40"/>
      <c r="J171" s="40">
        <v>30</v>
      </c>
      <c r="K171" s="40"/>
      <c r="L171" s="40"/>
      <c r="M171" s="32">
        <f t="shared" si="40"/>
        <v>60</v>
      </c>
      <c r="N171" s="49"/>
      <c r="O171" s="51" t="str">
        <f>IF(AND(M170&lt;&gt;"",M171&lt;&gt;"",OR(D170&lt;&gt;D171,E170&lt;&gt;E171,F170&lt;&gt;F171,G170&lt;&gt;G171,H170&lt;&gt;H171,I170&lt;&gt;I171,J170&lt;&gt;J171,K170&lt;&gt;K171,L170&lt;&gt;L171)),"R","")</f>
        <v/>
      </c>
      <c r="P171" s="37"/>
    </row>
    <row r="172" spans="2:16" s="25" customFormat="1" ht="15" customHeight="1">
      <c r="B172" s="44" t="s">
        <v>483</v>
      </c>
      <c r="C172" s="81" t="s">
        <v>24</v>
      </c>
      <c r="D172" s="82"/>
      <c r="E172" s="82"/>
      <c r="F172" s="82">
        <v>30</v>
      </c>
      <c r="G172" s="82"/>
      <c r="H172" s="82"/>
      <c r="I172" s="82"/>
      <c r="J172" s="82">
        <v>30</v>
      </c>
      <c r="K172" s="82"/>
      <c r="L172" s="82"/>
      <c r="M172" s="83">
        <f>IF(SUM(D172:L172)=0,"",IF(SUM(D172:L172)&gt;100,100,SUM(D172:L172)))</f>
        <v>60</v>
      </c>
      <c r="N172" s="26" t="str">
        <f>IF(AND(M172&lt;&gt;"",OR(M172&lt;M170,M172&lt;M171)),"*","")</f>
        <v/>
      </c>
      <c r="O172" s="51" t="str">
        <f>IF(AND(M171&lt;&gt;"",M172&lt;&gt;"",OR(D171&lt;&gt;D172,E171&lt;&gt;E172,F171&lt;&gt;F172,G171&lt;&gt;G172,H171&lt;&gt;H172,I171&lt;&gt;I172,J171&lt;&gt;J172,K171&lt;&gt;K172,L171&lt;&gt;L172)),"R","")</f>
        <v/>
      </c>
      <c r="P172" s="39" t="str">
        <f>IF(SUM(D172:L172)=0,"",IF(SUM(D172:L172)&gt;100,"^",IF(SUM(D172:L172)&lt;30,"Ödeme Yok!","")))</f>
        <v/>
      </c>
    </row>
    <row r="173" spans="2:16" ht="3" customHeight="1">
      <c r="B173" s="27"/>
      <c r="C173" s="33"/>
      <c r="D173" s="33"/>
      <c r="E173" s="33"/>
      <c r="F173" s="33"/>
      <c r="G173" s="33"/>
      <c r="H173" s="33"/>
      <c r="I173" s="33"/>
      <c r="J173" s="33"/>
      <c r="K173" s="33"/>
      <c r="L173" s="33"/>
      <c r="M173" s="33"/>
      <c r="N173" s="36"/>
      <c r="O173" s="36"/>
    </row>
    <row r="174" spans="2:16" s="25" customFormat="1" ht="15" customHeight="1">
      <c r="B174" s="53" t="s">
        <v>107</v>
      </c>
      <c r="C174" s="31" t="s">
        <v>28</v>
      </c>
      <c r="D174" s="40"/>
      <c r="E174" s="40"/>
      <c r="F174" s="40">
        <v>11.1</v>
      </c>
      <c r="G174" s="40"/>
      <c r="H174" s="40"/>
      <c r="I174" s="40"/>
      <c r="J174" s="40">
        <v>30</v>
      </c>
      <c r="K174" s="40"/>
      <c r="L174" s="40"/>
      <c r="M174" s="32">
        <f t="shared" ref="M174:M175" si="41">IF(SUM(D174:L174)=0,"",IF(SUM(D174:L174)&gt;100,100,SUM(D174:L174)))</f>
        <v>41.1</v>
      </c>
      <c r="N174" s="52"/>
      <c r="O174" s="50" t="str">
        <f>IF(SUM(D174:L174)&gt;100,"^","")</f>
        <v/>
      </c>
      <c r="P174" s="38"/>
    </row>
    <row r="175" spans="2:16" s="25" customFormat="1" ht="15" customHeight="1">
      <c r="B175" s="41" t="s">
        <v>490</v>
      </c>
      <c r="C175" s="31" t="s">
        <v>47</v>
      </c>
      <c r="D175" s="40"/>
      <c r="E175" s="40"/>
      <c r="F175" s="40">
        <v>11.1</v>
      </c>
      <c r="G175" s="40"/>
      <c r="H175" s="40"/>
      <c r="I175" s="40"/>
      <c r="J175" s="40">
        <v>30</v>
      </c>
      <c r="K175" s="40"/>
      <c r="L175" s="40"/>
      <c r="M175" s="32">
        <f t="shared" si="41"/>
        <v>41.1</v>
      </c>
      <c r="N175" s="49"/>
      <c r="O175" s="51" t="str">
        <f>IF(AND(M174&lt;&gt;"",M175&lt;&gt;"",OR(D174&lt;&gt;D175,E174&lt;&gt;E175,F174&lt;&gt;F175,G174&lt;&gt;G175,H174&lt;&gt;H175,I174&lt;&gt;I175,J174&lt;&gt;J175,K174&lt;&gt;K175,L174&lt;&gt;L175)),"R","")</f>
        <v/>
      </c>
      <c r="P175" s="37"/>
    </row>
    <row r="176" spans="2:16" s="25" customFormat="1" ht="15" customHeight="1">
      <c r="B176" s="44" t="s">
        <v>483</v>
      </c>
      <c r="C176" s="81" t="s">
        <v>24</v>
      </c>
      <c r="D176" s="82"/>
      <c r="E176" s="82"/>
      <c r="F176" s="82">
        <v>11.1</v>
      </c>
      <c r="G176" s="82"/>
      <c r="H176" s="82"/>
      <c r="I176" s="82"/>
      <c r="J176" s="82">
        <v>30</v>
      </c>
      <c r="K176" s="82"/>
      <c r="L176" s="82"/>
      <c r="M176" s="83">
        <f>IF(SUM(D176:L176)=0,"",IF(SUM(D176:L176)&gt;100,100,SUM(D176:L176)))</f>
        <v>41.1</v>
      </c>
      <c r="N176" s="26" t="str">
        <f>IF(AND(M176&lt;&gt;"",OR(M176&lt;M174,M176&lt;M175)),"*","")</f>
        <v/>
      </c>
      <c r="O176" s="51" t="str">
        <f>IF(AND(M175&lt;&gt;"",M176&lt;&gt;"",OR(D175&lt;&gt;D176,E175&lt;&gt;E176,F175&lt;&gt;F176,G175&lt;&gt;G176,H175&lt;&gt;H176,I175&lt;&gt;I176,J175&lt;&gt;J176,K175&lt;&gt;K176,L175&lt;&gt;L176)),"R","")</f>
        <v/>
      </c>
      <c r="P176" s="39" t="str">
        <f>IF(SUM(D176:L176)=0,"",IF(SUM(D176:L176)&gt;100,"^",IF(SUM(D176:L176)&lt;30,"Ödeme Yok!","")))</f>
        <v/>
      </c>
    </row>
    <row r="177" spans="2:16" ht="21.75" customHeight="1">
      <c r="B177" s="27"/>
      <c r="C177" s="33"/>
      <c r="D177" s="33"/>
      <c r="E177" s="33"/>
      <c r="F177" s="33"/>
      <c r="G177" s="33"/>
      <c r="H177" s="33"/>
      <c r="I177" s="33"/>
      <c r="J177" s="33"/>
      <c r="K177" s="33"/>
      <c r="L177" s="33"/>
      <c r="M177" s="33"/>
      <c r="N177" s="36"/>
      <c r="O177" s="36"/>
    </row>
    <row r="178" spans="2:16" s="25" customFormat="1" ht="15" customHeight="1">
      <c r="B178" s="53" t="s">
        <v>107</v>
      </c>
      <c r="C178" s="31" t="s">
        <v>28</v>
      </c>
      <c r="D178" s="40"/>
      <c r="E178" s="40"/>
      <c r="F178" s="40">
        <v>30</v>
      </c>
      <c r="G178" s="40"/>
      <c r="H178" s="40"/>
      <c r="I178" s="40"/>
      <c r="J178" s="40">
        <v>16.2</v>
      </c>
      <c r="K178" s="40"/>
      <c r="L178" s="40"/>
      <c r="M178" s="32">
        <f t="shared" ref="M178:M179" si="42">IF(SUM(D178:L178)=0,"",IF(SUM(D178:L178)&gt;100,100,SUM(D178:L178)))</f>
        <v>46.2</v>
      </c>
      <c r="N178" s="52"/>
      <c r="O178" s="50" t="str">
        <f>IF(SUM(D178:L178)&gt;100,"^","")</f>
        <v/>
      </c>
      <c r="P178" s="38"/>
    </row>
    <row r="179" spans="2:16" s="25" customFormat="1" ht="15" customHeight="1">
      <c r="B179" s="41" t="s">
        <v>495</v>
      </c>
      <c r="C179" s="31" t="s">
        <v>47</v>
      </c>
      <c r="D179" s="40"/>
      <c r="E179" s="40"/>
      <c r="F179" s="40">
        <v>30</v>
      </c>
      <c r="G179" s="40"/>
      <c r="H179" s="40"/>
      <c r="I179" s="40"/>
      <c r="J179" s="40">
        <v>16.2</v>
      </c>
      <c r="K179" s="40"/>
      <c r="L179" s="40"/>
      <c r="M179" s="32">
        <f t="shared" si="42"/>
        <v>46.2</v>
      </c>
      <c r="N179" s="49"/>
      <c r="O179" s="51" t="str">
        <f>IF(AND(M178&lt;&gt;"",M179&lt;&gt;"",OR(D178&lt;&gt;D179,E178&lt;&gt;E179,F178&lt;&gt;F179,G178&lt;&gt;G179,H178&lt;&gt;H179,I178&lt;&gt;I179,J178&lt;&gt;J179,K178&lt;&gt;K179,L178&lt;&gt;L179)),"R","")</f>
        <v/>
      </c>
      <c r="P179" s="37"/>
    </row>
    <row r="180" spans="2:16" s="25" customFormat="1" ht="15" customHeight="1">
      <c r="B180" s="44" t="s">
        <v>483</v>
      </c>
      <c r="C180" s="81" t="s">
        <v>24</v>
      </c>
      <c r="D180" s="82"/>
      <c r="E180" s="82"/>
      <c r="F180" s="82">
        <v>30</v>
      </c>
      <c r="G180" s="82"/>
      <c r="H180" s="82"/>
      <c r="I180" s="82"/>
      <c r="J180" s="82">
        <v>16.2</v>
      </c>
      <c r="K180" s="82"/>
      <c r="L180" s="82"/>
      <c r="M180" s="83">
        <f>IF(SUM(D180:L180)=0,"",IF(SUM(D180:L180)&gt;100,100,SUM(D180:L180)))</f>
        <v>46.2</v>
      </c>
      <c r="N180" s="26" t="str">
        <f>IF(AND(M180&lt;&gt;"",OR(M180&lt;M178,M180&lt;M179)),"*","")</f>
        <v/>
      </c>
      <c r="O180" s="51" t="str">
        <f>IF(AND(M179&lt;&gt;"",M180&lt;&gt;"",OR(D179&lt;&gt;D180,E179&lt;&gt;E180,F179&lt;&gt;F180,G179&lt;&gt;G180,H179&lt;&gt;H180,I179&lt;&gt;I180,J179&lt;&gt;J180,K179&lt;&gt;K180,L179&lt;&gt;L180)),"R","")</f>
        <v/>
      </c>
      <c r="P180" s="39" t="str">
        <f>IF(SUM(D180:L180)=0,"",IF(SUM(D180:L180)&gt;100,"^",IF(SUM(D180:L180)&lt;30,"Ödeme Yok!","")))</f>
        <v/>
      </c>
    </row>
    <row r="181" spans="2:16" ht="3" customHeight="1">
      <c r="B181" s="27"/>
      <c r="C181" s="33"/>
      <c r="D181" s="33"/>
      <c r="E181" s="33"/>
      <c r="F181" s="33"/>
      <c r="G181" s="33"/>
      <c r="H181" s="33"/>
      <c r="I181" s="33"/>
      <c r="J181" s="33"/>
      <c r="K181" s="33"/>
      <c r="L181" s="33"/>
      <c r="M181" s="33"/>
      <c r="N181" s="36"/>
      <c r="O181" s="36"/>
    </row>
    <row r="182" spans="2:16" s="25" customFormat="1" ht="15" customHeight="1">
      <c r="B182" s="53" t="s">
        <v>107</v>
      </c>
      <c r="C182" s="31" t="s">
        <v>28</v>
      </c>
      <c r="D182" s="40"/>
      <c r="E182" s="40"/>
      <c r="F182" s="40">
        <v>15.7</v>
      </c>
      <c r="G182" s="40"/>
      <c r="H182" s="40"/>
      <c r="I182" s="40"/>
      <c r="J182" s="40">
        <v>25.8</v>
      </c>
      <c r="K182" s="40"/>
      <c r="L182" s="40"/>
      <c r="M182" s="32">
        <f t="shared" ref="M182:M183" si="43">IF(SUM(D182:L182)=0,"",IF(SUM(D182:L182)&gt;100,100,SUM(D182:L182)))</f>
        <v>41.5</v>
      </c>
      <c r="N182" s="52"/>
      <c r="O182" s="50" t="str">
        <f>IF(SUM(D182:L182)&gt;100,"^","")</f>
        <v/>
      </c>
      <c r="P182" s="38"/>
    </row>
    <row r="183" spans="2:16" s="25" customFormat="1" ht="15" customHeight="1">
      <c r="B183" s="41" t="s">
        <v>491</v>
      </c>
      <c r="C183" s="31" t="s">
        <v>47</v>
      </c>
      <c r="D183" s="40"/>
      <c r="E183" s="40"/>
      <c r="F183" s="40">
        <v>15.7</v>
      </c>
      <c r="G183" s="40"/>
      <c r="H183" s="40"/>
      <c r="I183" s="40"/>
      <c r="J183" s="40">
        <v>25.8</v>
      </c>
      <c r="K183" s="40"/>
      <c r="L183" s="40"/>
      <c r="M183" s="32">
        <f t="shared" si="43"/>
        <v>41.5</v>
      </c>
      <c r="N183" s="49"/>
      <c r="O183" s="51" t="str">
        <f>IF(AND(M182&lt;&gt;"",M183&lt;&gt;"",OR(D182&lt;&gt;D183,E182&lt;&gt;E183,F182&lt;&gt;F183,G182&lt;&gt;G183,H182&lt;&gt;H183,I182&lt;&gt;I183,J182&lt;&gt;J183,K182&lt;&gt;K183,L182&lt;&gt;L183)),"R","")</f>
        <v/>
      </c>
      <c r="P183" s="37"/>
    </row>
    <row r="184" spans="2:16" s="25" customFormat="1" ht="15" customHeight="1">
      <c r="B184" s="44" t="s">
        <v>483</v>
      </c>
      <c r="C184" s="81" t="s">
        <v>24</v>
      </c>
      <c r="D184" s="82"/>
      <c r="E184" s="82"/>
      <c r="F184" s="82">
        <v>15.7</v>
      </c>
      <c r="G184" s="82"/>
      <c r="H184" s="82"/>
      <c r="I184" s="82"/>
      <c r="J184" s="82">
        <v>25.8</v>
      </c>
      <c r="K184" s="82"/>
      <c r="L184" s="82"/>
      <c r="M184" s="83">
        <f>IF(SUM(D184:L184)=0,"",IF(SUM(D184:L184)&gt;100,100,SUM(D184:L184)))</f>
        <v>41.5</v>
      </c>
      <c r="N184" s="26" t="str">
        <f>IF(AND(M184&lt;&gt;"",OR(M184&lt;M182,M184&lt;M183)),"*","")</f>
        <v/>
      </c>
      <c r="O184" s="51" t="str">
        <f>IF(AND(M183&lt;&gt;"",M184&lt;&gt;"",OR(D183&lt;&gt;D184,E183&lt;&gt;E184,F183&lt;&gt;F184,G183&lt;&gt;G184,H183&lt;&gt;H184,I183&lt;&gt;I184,J183&lt;&gt;J184,K183&lt;&gt;K184,L183&lt;&gt;L184)),"R","")</f>
        <v/>
      </c>
      <c r="P184" s="39" t="str">
        <f>IF(SUM(D184:L184)=0,"",IF(SUM(D184:L184)&gt;100,"^",IF(SUM(D184:L184)&lt;30,"Ödeme Yok!","")))</f>
        <v/>
      </c>
    </row>
    <row r="185" spans="2:16" ht="3" customHeight="1">
      <c r="B185" s="27"/>
      <c r="C185" s="33"/>
      <c r="D185" s="33"/>
      <c r="E185" s="33"/>
      <c r="F185" s="33"/>
      <c r="G185" s="33"/>
      <c r="H185" s="33"/>
      <c r="I185" s="33"/>
      <c r="J185" s="33"/>
      <c r="K185" s="33"/>
      <c r="L185" s="33"/>
      <c r="M185" s="33"/>
      <c r="N185" s="36"/>
      <c r="O185" s="36"/>
    </row>
    <row r="186" spans="2:16" s="25" customFormat="1" ht="15" customHeight="1">
      <c r="B186" s="53" t="s">
        <v>107</v>
      </c>
      <c r="C186" s="31" t="s">
        <v>28</v>
      </c>
      <c r="D186" s="40"/>
      <c r="E186" s="40"/>
      <c r="F186" s="40">
        <v>30</v>
      </c>
      <c r="G186" s="40"/>
      <c r="H186" s="40"/>
      <c r="I186" s="40"/>
      <c r="J186" s="40">
        <v>25.65</v>
      </c>
      <c r="K186" s="40"/>
      <c r="L186" s="40"/>
      <c r="M186" s="32">
        <f t="shared" ref="M186:M187" si="44">IF(SUM(D186:L186)=0,"",IF(SUM(D186:L186)&gt;100,100,SUM(D186:L186)))</f>
        <v>55.65</v>
      </c>
      <c r="N186" s="52"/>
      <c r="O186" s="50" t="str">
        <f>IF(SUM(D186:L186)&gt;100,"^","")</f>
        <v/>
      </c>
      <c r="P186" s="38"/>
    </row>
    <row r="187" spans="2:16" s="25" customFormat="1" ht="15" customHeight="1">
      <c r="B187" s="41" t="s">
        <v>492</v>
      </c>
      <c r="C187" s="31" t="s">
        <v>47</v>
      </c>
      <c r="D187" s="40"/>
      <c r="E187" s="40"/>
      <c r="F187" s="40">
        <v>30</v>
      </c>
      <c r="G187" s="40"/>
      <c r="H187" s="40"/>
      <c r="I187" s="40"/>
      <c r="J187" s="40">
        <v>25.65</v>
      </c>
      <c r="K187" s="40"/>
      <c r="L187" s="40"/>
      <c r="M187" s="32">
        <f t="shared" si="44"/>
        <v>55.65</v>
      </c>
      <c r="N187" s="49"/>
      <c r="O187" s="51" t="str">
        <f>IF(AND(M186&lt;&gt;"",M187&lt;&gt;"",OR(D186&lt;&gt;D187,E186&lt;&gt;E187,F186&lt;&gt;F187,G186&lt;&gt;G187,H186&lt;&gt;H187,I186&lt;&gt;I187,J186&lt;&gt;J187,K186&lt;&gt;K187,L186&lt;&gt;L187)),"R","")</f>
        <v/>
      </c>
      <c r="P187" s="37"/>
    </row>
    <row r="188" spans="2:16" s="25" customFormat="1" ht="15" customHeight="1">
      <c r="B188" s="44" t="s">
        <v>483</v>
      </c>
      <c r="C188" s="81" t="s">
        <v>24</v>
      </c>
      <c r="D188" s="82"/>
      <c r="E188" s="82"/>
      <c r="F188" s="82">
        <v>30</v>
      </c>
      <c r="G188" s="82"/>
      <c r="H188" s="82"/>
      <c r="I188" s="82"/>
      <c r="J188" s="82">
        <v>25.65</v>
      </c>
      <c r="K188" s="82"/>
      <c r="L188" s="82"/>
      <c r="M188" s="83">
        <f>IF(SUM(D188:L188)=0,"",IF(SUM(D188:L188)&gt;100,100,SUM(D188:L188)))</f>
        <v>55.65</v>
      </c>
      <c r="N188" s="26" t="str">
        <f>IF(AND(M188&lt;&gt;"",OR(M188&lt;M186,M188&lt;M187)),"*","")</f>
        <v/>
      </c>
      <c r="O188" s="51" t="str">
        <f>IF(AND(M187&lt;&gt;"",M188&lt;&gt;"",OR(D187&lt;&gt;D188,E187&lt;&gt;E188,F187&lt;&gt;F188,G187&lt;&gt;G188,H187&lt;&gt;H188,I187&lt;&gt;I188,J187&lt;&gt;J188,K187&lt;&gt;K188,L187&lt;&gt;L188)),"R","")</f>
        <v/>
      </c>
      <c r="P188" s="39" t="str">
        <f>IF(SUM(D188:L188)=0,"",IF(SUM(D188:L188)&gt;100,"^",IF(SUM(D188:L188)&lt;30,"Ödeme Yok!","")))</f>
        <v/>
      </c>
    </row>
    <row r="189" spans="2:16" ht="3" customHeight="1">
      <c r="B189" s="27"/>
      <c r="C189" s="33"/>
      <c r="D189" s="33"/>
      <c r="E189" s="33"/>
      <c r="F189" s="33"/>
      <c r="G189" s="33"/>
      <c r="H189" s="33"/>
      <c r="I189" s="33"/>
      <c r="J189" s="33"/>
      <c r="K189" s="33"/>
      <c r="L189" s="33"/>
      <c r="M189" s="33"/>
      <c r="N189" s="36"/>
      <c r="O189" s="36"/>
    </row>
    <row r="190" spans="2:16" s="25" customFormat="1" ht="15" customHeight="1">
      <c r="B190" s="53" t="s">
        <v>107</v>
      </c>
      <c r="C190" s="31" t="s">
        <v>28</v>
      </c>
      <c r="D190" s="40"/>
      <c r="E190" s="40"/>
      <c r="F190" s="40">
        <v>7.2</v>
      </c>
      <c r="G190" s="40"/>
      <c r="H190" s="40"/>
      <c r="I190" s="40"/>
      <c r="J190" s="40">
        <v>30</v>
      </c>
      <c r="K190" s="40"/>
      <c r="L190" s="40"/>
      <c r="M190" s="32">
        <f t="shared" ref="M190:M191" si="45">IF(SUM(D190:L190)=0,"",IF(SUM(D190:L190)&gt;100,100,SUM(D190:L190)))</f>
        <v>37.200000000000003</v>
      </c>
      <c r="N190" s="52"/>
      <c r="O190" s="50" t="str">
        <f>IF(SUM(D190:L190)&gt;100,"^","")</f>
        <v/>
      </c>
      <c r="P190" s="38"/>
    </row>
    <row r="191" spans="2:16" s="25" customFormat="1" ht="15" customHeight="1">
      <c r="B191" s="41" t="s">
        <v>493</v>
      </c>
      <c r="C191" s="31" t="s">
        <v>47</v>
      </c>
      <c r="D191" s="40"/>
      <c r="E191" s="40"/>
      <c r="F191" s="40">
        <v>7.2</v>
      </c>
      <c r="G191" s="40"/>
      <c r="H191" s="40"/>
      <c r="I191" s="40"/>
      <c r="J191" s="40">
        <v>30</v>
      </c>
      <c r="K191" s="40"/>
      <c r="L191" s="40"/>
      <c r="M191" s="32">
        <f t="shared" si="45"/>
        <v>37.200000000000003</v>
      </c>
      <c r="N191" s="49"/>
      <c r="O191" s="51" t="str">
        <f>IF(AND(M190&lt;&gt;"",M191&lt;&gt;"",OR(D190&lt;&gt;D191,E190&lt;&gt;E191,F190&lt;&gt;F191,G190&lt;&gt;G191,H190&lt;&gt;H191,I190&lt;&gt;I191,J190&lt;&gt;J191,K190&lt;&gt;K191,L190&lt;&gt;L191)),"R","")</f>
        <v/>
      </c>
      <c r="P191" s="37"/>
    </row>
    <row r="192" spans="2:16" s="25" customFormat="1" ht="15" customHeight="1">
      <c r="B192" s="44" t="s">
        <v>483</v>
      </c>
      <c r="C192" s="81" t="s">
        <v>24</v>
      </c>
      <c r="D192" s="82"/>
      <c r="E192" s="82"/>
      <c r="F192" s="82">
        <v>7.2</v>
      </c>
      <c r="G192" s="82"/>
      <c r="H192" s="82"/>
      <c r="I192" s="82"/>
      <c r="J192" s="82">
        <v>30</v>
      </c>
      <c r="K192" s="82"/>
      <c r="L192" s="82"/>
      <c r="M192" s="83">
        <f>IF(SUM(D192:L192)=0,"",IF(SUM(D192:L192)&gt;100,100,SUM(D192:L192)))</f>
        <v>37.200000000000003</v>
      </c>
      <c r="N192" s="26" t="str">
        <f>IF(AND(M192&lt;&gt;"",OR(M192&lt;M190,M192&lt;M191)),"*","")</f>
        <v/>
      </c>
      <c r="O192" s="51" t="str">
        <f>IF(AND(M191&lt;&gt;"",M192&lt;&gt;"",OR(D191&lt;&gt;D192,E191&lt;&gt;E192,F191&lt;&gt;F192,G191&lt;&gt;G192,H191&lt;&gt;H192,I191&lt;&gt;I192,J191&lt;&gt;J192,K191&lt;&gt;K192,L191&lt;&gt;L192)),"R","")</f>
        <v/>
      </c>
      <c r="P192" s="39" t="str">
        <f>IF(SUM(D192:L192)=0,"",IF(SUM(D192:L192)&gt;100,"^",IF(SUM(D192:L192)&lt;30,"Ödeme Yok!","")))</f>
        <v/>
      </c>
    </row>
    <row r="193" spans="2:16" ht="3" customHeight="1">
      <c r="B193" s="27"/>
      <c r="C193" s="33"/>
      <c r="D193" s="33"/>
      <c r="E193" s="33"/>
      <c r="F193" s="33"/>
      <c r="G193" s="33"/>
      <c r="H193" s="33"/>
      <c r="I193" s="33"/>
      <c r="J193" s="33"/>
      <c r="K193" s="33"/>
      <c r="L193" s="33"/>
      <c r="M193" s="33"/>
      <c r="N193" s="36"/>
      <c r="O193" s="36"/>
    </row>
    <row r="194" spans="2:16" s="25" customFormat="1" ht="15" customHeight="1">
      <c r="B194" s="53" t="s">
        <v>44</v>
      </c>
      <c r="C194" s="31" t="s">
        <v>28</v>
      </c>
      <c r="D194" s="40"/>
      <c r="E194" s="40"/>
      <c r="F194" s="40">
        <v>30</v>
      </c>
      <c r="G194" s="40"/>
      <c r="H194" s="40"/>
      <c r="I194" s="40"/>
      <c r="J194" s="40">
        <v>30</v>
      </c>
      <c r="K194" s="40">
        <v>2.4</v>
      </c>
      <c r="L194" s="40"/>
      <c r="M194" s="32">
        <f t="shared" ref="M194:M195" si="46">IF(SUM(D194:L194)=0,"",IF(SUM(D194:L194)&gt;100,100,SUM(D194:L194)))</f>
        <v>62.4</v>
      </c>
      <c r="N194" s="52"/>
      <c r="O194" s="50" t="str">
        <f>IF(SUM(D194:L194)&gt;100,"^","")</f>
        <v/>
      </c>
      <c r="P194" s="38"/>
    </row>
    <row r="195" spans="2:16" s="25" customFormat="1" ht="15" customHeight="1">
      <c r="B195" s="41" t="s">
        <v>494</v>
      </c>
      <c r="C195" s="31" t="s">
        <v>47</v>
      </c>
      <c r="D195" s="40"/>
      <c r="E195" s="40"/>
      <c r="F195" s="40">
        <v>30</v>
      </c>
      <c r="G195" s="40"/>
      <c r="H195" s="40"/>
      <c r="I195" s="40"/>
      <c r="J195" s="40">
        <v>30</v>
      </c>
      <c r="K195" s="40">
        <v>2.4</v>
      </c>
      <c r="L195" s="40"/>
      <c r="M195" s="32">
        <f t="shared" si="46"/>
        <v>62.4</v>
      </c>
      <c r="N195" s="49"/>
      <c r="O195" s="51" t="str">
        <f>IF(AND(M194&lt;&gt;"",M195&lt;&gt;"",OR(D194&lt;&gt;D195,E194&lt;&gt;E195,F194&lt;&gt;F195,G194&lt;&gt;G195,H194&lt;&gt;H195,I194&lt;&gt;I195,J194&lt;&gt;J195,K194&lt;&gt;K195,L194&lt;&gt;L195)),"R","")</f>
        <v/>
      </c>
      <c r="P195" s="37"/>
    </row>
    <row r="196" spans="2:16" s="25" customFormat="1" ht="15" customHeight="1">
      <c r="B196" s="44" t="s">
        <v>483</v>
      </c>
      <c r="C196" s="81" t="s">
        <v>24</v>
      </c>
      <c r="D196" s="82"/>
      <c r="E196" s="82"/>
      <c r="F196" s="82">
        <v>30</v>
      </c>
      <c r="G196" s="82"/>
      <c r="H196" s="82"/>
      <c r="I196" s="82"/>
      <c r="J196" s="82">
        <v>30</v>
      </c>
      <c r="K196" s="82">
        <v>2.4</v>
      </c>
      <c r="L196" s="82"/>
      <c r="M196" s="83">
        <f>IF(SUM(D196:L196)=0,"",IF(SUM(D196:L196)&gt;100,100,SUM(D196:L196)))</f>
        <v>62.4</v>
      </c>
      <c r="N196" s="26" t="str">
        <f>IF(AND(M196&lt;&gt;"",OR(M196&lt;M194,M196&lt;M195)),"*","")</f>
        <v/>
      </c>
      <c r="O196" s="51" t="str">
        <f>IF(AND(M195&lt;&gt;"",M196&lt;&gt;"",OR(D195&lt;&gt;D196,E195&lt;&gt;E196,F195&lt;&gt;F196,G195&lt;&gt;G196,H195&lt;&gt;H196,I195&lt;&gt;I196,J195&lt;&gt;J196,K195&lt;&gt;K196,L195&lt;&gt;L196)),"R","")</f>
        <v/>
      </c>
      <c r="P196" s="39" t="str">
        <f>IF(SUM(D196:L196)=0,"",IF(SUM(D196:L196)&gt;100,"^",IF(SUM(D196:L196)&lt;30,"Ödeme Yok!","")))</f>
        <v/>
      </c>
    </row>
    <row r="197" spans="2:16" ht="3" customHeight="1">
      <c r="B197" s="27"/>
      <c r="C197" s="33"/>
      <c r="D197" s="33"/>
      <c r="E197" s="33"/>
      <c r="F197" s="33"/>
      <c r="G197" s="33"/>
      <c r="H197" s="33"/>
      <c r="I197" s="33"/>
      <c r="J197" s="33"/>
      <c r="K197" s="33"/>
      <c r="L197" s="33"/>
      <c r="M197" s="33"/>
      <c r="N197" s="36"/>
      <c r="O197"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6:F48 I46:J48 F50:F52 I50:J52 F54:F56 I54:J56 F58:F60 I58:J60 F62:F64 I62:J64 F66:F68 I66:J68 F70:F72 I70:J72 F74:F76 I74:J76 F78:F80 I78:J80 F82:F84 I82:J84 F86:F88 I86:J88 F90:F92 I90:J92 F94:F96 I94:J96 F98:F100 I98:J100 F102:F104 I102:J104 F106:F108 I106:J108 F110:F112 I110:J112 F114:F116 I114:J116 F118:F120 I118:J120 F122:F124 I122:J124 F126:F128 I126:J128 F130:F132 I130:J132 F134:F136 I134:J136 F138:F140 I138:J140 F142:F144 I142:J144 F146:F148 I146:J148 F150:F152 I150:J152 F154:F156 I154:J156 F158:F160 I158:J160 F162:F164 I162:J164 F166:F168 I166:J168 F170:F172 I170:J172 F174:F176 I174:J176 F178:F180 I178:J180 F182:F184 I182:J184 F186:F188 I186:J188 F190:F192 I190:J192 F194:F196 I194:J196">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6:H48 E46:E48 G50:H52 E50:E52 G54:H56 E54:E56 G58:H60 E58:E60 G62:H64 E62:E64 G66:H68 E66:E68 G70:H72 E70:E72 G74:H76 E74:E76 G78:H80 E78:E80 G82:H84 E82:E84 G86:H88 E86:E88 G90:H92 E90:E92 G94:H96 E94:E96 G98:H100 E98:E100 G102:H104 E102:E104 G106:H108 E106:E108 G110:H112 E110:E112 G114:H116 E114:E116 G118:H120 E118:E120 G122:H124 E122:E124 G126:H128 E126:E128 G130:H132 E130:E132 G134:H136 E134:E136 G138:H140 E138:E140 G142:H144 E142:E144 G146:H148 E146:E148 G150:H152 E150:E152 G154:H156 E154:E156 G158:H160 E158:E160 G162:H164 E162:E164 G166:H168 E166:E168 G170:H172 E170:E172 G174:H176 E174:E176 G178:H180 E178:E180 G182:H184 E182:E184 G186:H188 E186:E188 G190:H192 E190:E192 G194:H196 E194:E196">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6:L48 D46:D48 K50:L52 D50:D52 K54:L56 D54:D56 K58:L60 D58:D60 K62:L64 D62:D64 K66:L68 D66:D68 K70:L72 D70:D72 K74:L76 D74:D76 K78:L80 D78:D80 K82:L84 D82:D84 K86:L88 D86:D88 K90:L92 D90:D92 K94:L96 D94:D96 K98:L100 D98:D100 K102:L104 D102:D104 K106:L108 D106:D108 K110:L112 D110:D112 K114:L116 D114:D116 K118:L120 D118:D120 K122:L124 D122:D124 K126:L128 D126:D128 K130:L132 D130:D132 K134:L136 D134:D136 K138:L140 D138:D140 K142:L144 D142:D144 K146:L148 D146:D148 K150:L152 D150:D152 K154:L156 D154:D156 K158:L160 D158:D160 K162:L164 D162:D164 K166:L168 D166:D168 K170:L172 D170:D172 K174:L176 D174:D176 K178:L180 D178:D180 K182:L184 D182:D184 K186:L188 D186:D188 K190:L192 D190:D192 K194:L196 D194:D196">
      <formula1>0</formula1>
      <formula2>20</formula2>
    </dataValidation>
    <dataValidation type="list" allowBlank="1" showInputMessage="1" showErrorMessage="1" error="Lütfen kutudan bir unvan seçimi yapınız..." sqref="B10 B14 B18 B22 B26 B30 B34 B38 B42 B46 B50 B54 B58 B62 B66 B70 B74 B78 B82 B86 B90 B94 B98 B102 B106 B110 B114 B118 B122 B126 B130 B134 B138 B142 B146 B150 B154 B158 B162 B166 B170 B174 B178 B182 B186 B190 B194">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rgb="FFFFC000"/>
  </sheetPr>
  <dimension ref="B1:Q13"/>
  <sheetViews>
    <sheetView showGridLines="0" showRuler="0" zoomScaleNormal="100" workbookViewId="0">
      <pane ySplit="8" topLeftCell="A9" activePane="bottomLeft" state="frozen"/>
      <selection pane="bottomLeft"/>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Anasayfa!B55&amp;"- "&amp;Anasayfa!C55</f>
        <v>5.1- Merkezi Araştırma Laboratuvarı Uygulama ve Araştırma Merkezi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126</v>
      </c>
      <c r="C10" s="31" t="s">
        <v>28</v>
      </c>
      <c r="D10" s="40"/>
      <c r="E10" s="40"/>
      <c r="F10" s="40">
        <v>30</v>
      </c>
      <c r="G10" s="40"/>
      <c r="H10" s="40"/>
      <c r="I10" s="40"/>
      <c r="J10" s="40">
        <v>9.6</v>
      </c>
      <c r="K10" s="40"/>
      <c r="L10" s="40"/>
      <c r="M10" s="32">
        <f t="shared" ref="M10:M11" si="0">IF(SUM(D10:L10)=0,"",IF(SUM(D10:L10)&gt;100,100,SUM(D10:L10)))</f>
        <v>39.6</v>
      </c>
      <c r="N10" s="52"/>
      <c r="O10" s="50" t="str">
        <f>IF(SUM(D10:L10)&gt;100,"^","")</f>
        <v/>
      </c>
      <c r="P10" s="38"/>
    </row>
    <row r="11" spans="2:17" s="25" customFormat="1" ht="15" customHeight="1">
      <c r="B11" s="41" t="s">
        <v>157</v>
      </c>
      <c r="C11" s="31" t="s">
        <v>47</v>
      </c>
      <c r="D11" s="40"/>
      <c r="E11" s="40"/>
      <c r="F11" s="40">
        <v>30</v>
      </c>
      <c r="G11" s="40"/>
      <c r="H11" s="40"/>
      <c r="I11" s="40"/>
      <c r="J11" s="40">
        <v>9.6</v>
      </c>
      <c r="K11" s="40"/>
      <c r="L11" s="40"/>
      <c r="M11" s="32">
        <f t="shared" si="0"/>
        <v>39.6</v>
      </c>
      <c r="N11" s="49"/>
      <c r="O11" s="51" t="str">
        <f>IF(AND(M10&lt;&gt;"",M11&lt;&gt;"",OR(D10&lt;&gt;D11,E10&lt;&gt;E11,F10&lt;&gt;F11,G10&lt;&gt;G11,H10&lt;&gt;H11,I10&lt;&gt;I11,J10&lt;&gt;J11,K10&lt;&gt;K11,L10&lt;&gt;L11)),"R","")</f>
        <v/>
      </c>
      <c r="P11" s="37"/>
    </row>
    <row r="12" spans="2:17" s="25" customFormat="1" ht="15" customHeight="1">
      <c r="B12" s="44" t="s">
        <v>158</v>
      </c>
      <c r="C12" s="81" t="s">
        <v>24</v>
      </c>
      <c r="D12" s="82"/>
      <c r="E12" s="82"/>
      <c r="F12" s="82">
        <v>30</v>
      </c>
      <c r="G12" s="82"/>
      <c r="H12" s="82"/>
      <c r="I12" s="82"/>
      <c r="J12" s="82">
        <v>7.2</v>
      </c>
      <c r="K12" s="82"/>
      <c r="L12" s="82"/>
      <c r="M12" s="83">
        <f>IF(SUM(D12:L12)=0,"",IF(SUM(D12:L12)&gt;100,100,SUM(D12:L12)))</f>
        <v>37.200000000000003</v>
      </c>
      <c r="N12" s="26" t="str">
        <f>IF(AND(M12&lt;&gt;"",OR(M12&lt;M10,M12&lt;M11)),"*","")</f>
        <v>*</v>
      </c>
      <c r="O12" s="51" t="str">
        <f>IF(AND(M11&lt;&gt;"",M12&lt;&gt;"",OR(D11&lt;&gt;D12,E11&lt;&gt;E12,F11&lt;&gt;F12,G11&lt;&gt;G12,H11&lt;&gt;H12,I11&lt;&gt;I12,J11&lt;&gt;J12,K11&lt;&gt;K12,L11&lt;&gt;L12)),"R","")</f>
        <v>R</v>
      </c>
      <c r="P12" s="39" t="str">
        <f>IF(SUM(D12:L12)=0,"",IF(SUM(D12:L12)&gt;100,"^",IF(SUM(D12:L12)&lt;30,"Ödeme Yok!","")))</f>
        <v/>
      </c>
    </row>
    <row r="13" spans="2:17" ht="3" customHeight="1">
      <c r="B13" s="27"/>
      <c r="C13" s="33"/>
      <c r="D13" s="33"/>
      <c r="E13" s="33"/>
      <c r="F13" s="33"/>
      <c r="G13" s="33"/>
      <c r="H13" s="33"/>
      <c r="I13" s="33"/>
      <c r="J13" s="33"/>
      <c r="K13" s="33"/>
      <c r="L13" s="33"/>
      <c r="M13" s="33"/>
      <c r="N13" s="36"/>
      <c r="O13"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formula1>unvansec!$A$2:$A$9</formula1>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dimension ref="A2:B9"/>
  <sheetViews>
    <sheetView workbookViewId="0">
      <selection activeCell="A9" sqref="A9"/>
    </sheetView>
  </sheetViews>
  <sheetFormatPr defaultRowHeight="15"/>
  <cols>
    <col min="1" max="1" width="26.28515625" style="1" bestFit="1" customWidth="1"/>
    <col min="2" max="2" width="9.140625" style="1"/>
  </cols>
  <sheetData>
    <row r="2" spans="1:1">
      <c r="A2" s="30" t="s">
        <v>120</v>
      </c>
    </row>
    <row r="3" spans="1:1">
      <c r="A3" s="1" t="s">
        <v>106</v>
      </c>
    </row>
    <row r="4" spans="1:1">
      <c r="A4" s="1" t="s">
        <v>107</v>
      </c>
    </row>
    <row r="5" spans="1:1">
      <c r="A5" s="1" t="s">
        <v>44</v>
      </c>
    </row>
    <row r="6" spans="1:1">
      <c r="A6" s="1" t="s">
        <v>125</v>
      </c>
    </row>
    <row r="7" spans="1:1">
      <c r="A7" s="1" t="s">
        <v>21</v>
      </c>
    </row>
    <row r="8" spans="1:1">
      <c r="A8" s="1" t="s">
        <v>126</v>
      </c>
    </row>
    <row r="9" spans="1:1">
      <c r="A9" s="1" t="s">
        <v>22</v>
      </c>
    </row>
  </sheetData>
  <sheetProtection password="C7B9"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FFC000"/>
  </sheetPr>
  <dimension ref="B1:Q229"/>
  <sheetViews>
    <sheetView showGridLines="0" showRuler="0" zoomScaleNormal="100" workbookViewId="0">
      <pane ySplit="8" topLeftCell="A9" activePane="bottomLeft" state="frozen"/>
      <selection pane="bottomLeft" activeCell="B12" sqref="B12"/>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Anasayfa!B17&amp;"- "&amp;Anasayfa!C17</f>
        <v>1.4- Fen Edebiyat Fakültesi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106</v>
      </c>
      <c r="C10" s="31" t="s">
        <v>28</v>
      </c>
      <c r="D10" s="40"/>
      <c r="E10" s="40"/>
      <c r="F10" s="40">
        <v>15.6</v>
      </c>
      <c r="G10" s="40"/>
      <c r="H10" s="40"/>
      <c r="I10" s="40"/>
      <c r="J10" s="40">
        <v>30</v>
      </c>
      <c r="K10" s="40"/>
      <c r="L10" s="40"/>
      <c r="M10" s="32">
        <f t="shared" ref="M10:M11" si="0">IF(SUM(D10:L10)=0,"",IF(SUM(D10:L10)&gt;100,100,SUM(D10:L10)))</f>
        <v>45.6</v>
      </c>
      <c r="N10" s="52"/>
      <c r="O10" s="50" t="str">
        <f>IF(SUM(D10:L10)&gt;100,"^","")</f>
        <v/>
      </c>
      <c r="P10" s="38"/>
    </row>
    <row r="11" spans="2:17" s="25" customFormat="1" ht="15" customHeight="1">
      <c r="B11" s="41" t="s">
        <v>368</v>
      </c>
      <c r="C11" s="31" t="s">
        <v>47</v>
      </c>
      <c r="D11" s="40"/>
      <c r="E11" s="40"/>
      <c r="F11" s="40">
        <v>15.6</v>
      </c>
      <c r="G11" s="40"/>
      <c r="H11" s="40"/>
      <c r="I11" s="40"/>
      <c r="J11" s="40">
        <v>30</v>
      </c>
      <c r="K11" s="40"/>
      <c r="L11" s="40"/>
      <c r="M11" s="32">
        <f t="shared" si="0"/>
        <v>45.6</v>
      </c>
      <c r="N11" s="49"/>
      <c r="O11" s="51" t="str">
        <f>IF(AND(M10&lt;&gt;"",M11&lt;&gt;"",OR(D10&lt;&gt;D11,E10&lt;&gt;E11,F10&lt;&gt;F11,G10&lt;&gt;G11,H10&lt;&gt;H11,I10&lt;&gt;I11,J10&lt;&gt;J11,K10&lt;&gt;K11,L10&lt;&gt;L11)),"R","")</f>
        <v/>
      </c>
      <c r="P11" s="37"/>
    </row>
    <row r="12" spans="2:17" s="25" customFormat="1" ht="15" customHeight="1">
      <c r="B12" s="44" t="s">
        <v>369</v>
      </c>
      <c r="C12" s="81" t="s">
        <v>24</v>
      </c>
      <c r="D12" s="82"/>
      <c r="E12" s="82"/>
      <c r="F12" s="82">
        <v>15.6</v>
      </c>
      <c r="G12" s="82"/>
      <c r="H12" s="82"/>
      <c r="I12" s="82"/>
      <c r="J12" s="82">
        <v>30</v>
      </c>
      <c r="K12" s="82"/>
      <c r="L12" s="82"/>
      <c r="M12" s="83">
        <f>IF(SUM(D12:L12)=0,"",IF(SUM(D12:L12)&gt;100,100,SUM(D12:L12)))</f>
        <v>45.6</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44</v>
      </c>
      <c r="C14" s="31" t="s">
        <v>28</v>
      </c>
      <c r="D14" s="40"/>
      <c r="E14" s="40"/>
      <c r="F14" s="40">
        <v>23.1</v>
      </c>
      <c r="G14" s="40"/>
      <c r="H14" s="40"/>
      <c r="I14" s="40"/>
      <c r="J14" s="40">
        <v>11.25</v>
      </c>
      <c r="K14" s="40"/>
      <c r="L14" s="40"/>
      <c r="M14" s="32">
        <f t="shared" ref="M14:M15" si="1">IF(SUM(D14:L14)=0,"",IF(SUM(D14:L14)&gt;100,100,SUM(D14:L14)))</f>
        <v>34.35</v>
      </c>
      <c r="N14" s="52"/>
      <c r="O14" s="50" t="str">
        <f>IF(SUM(D14:L14)&gt;100,"^","")</f>
        <v/>
      </c>
      <c r="P14" s="38"/>
    </row>
    <row r="15" spans="2:17" s="25" customFormat="1" ht="15" customHeight="1">
      <c r="B15" s="41" t="s">
        <v>370</v>
      </c>
      <c r="C15" s="31" t="s">
        <v>47</v>
      </c>
      <c r="D15" s="40"/>
      <c r="E15" s="40"/>
      <c r="F15" s="40">
        <v>23.1</v>
      </c>
      <c r="G15" s="40"/>
      <c r="H15" s="40"/>
      <c r="I15" s="40"/>
      <c r="J15" s="40">
        <v>11.25</v>
      </c>
      <c r="K15" s="40"/>
      <c r="L15" s="40"/>
      <c r="M15" s="32">
        <f t="shared" si="1"/>
        <v>34.35</v>
      </c>
      <c r="N15" s="49"/>
      <c r="O15" s="51" t="str">
        <f>IF(AND(M14&lt;&gt;"",M15&lt;&gt;"",OR(D14&lt;&gt;D15,E14&lt;&gt;E15,F14&lt;&gt;F15,G14&lt;&gt;G15,H14&lt;&gt;H15,I14&lt;&gt;I15,J14&lt;&gt;J15,K14&lt;&gt;K15,L14&lt;&gt;L15)),"R","")</f>
        <v/>
      </c>
      <c r="P15" s="37"/>
    </row>
    <row r="16" spans="2:17" s="25" customFormat="1" ht="15" customHeight="1">
      <c r="B16" s="44" t="s">
        <v>369</v>
      </c>
      <c r="C16" s="81" t="s">
        <v>24</v>
      </c>
      <c r="D16" s="82"/>
      <c r="E16" s="82"/>
      <c r="F16" s="82">
        <v>23.1</v>
      </c>
      <c r="G16" s="82"/>
      <c r="H16" s="82"/>
      <c r="I16" s="82"/>
      <c r="J16" s="82">
        <v>10.8</v>
      </c>
      <c r="K16" s="82"/>
      <c r="L16" s="82"/>
      <c r="M16" s="83">
        <f>IF(SUM(D16:L16)=0,"",IF(SUM(D16:L16)&gt;100,100,SUM(D16:L16)))</f>
        <v>33.900000000000006</v>
      </c>
      <c r="N16" s="26" t="str">
        <f>IF(AND(M16&lt;&gt;"",OR(M16&lt;M14,M16&lt;M15)),"*","")</f>
        <v>*</v>
      </c>
      <c r="O16" s="51" t="str">
        <f>IF(AND(M15&lt;&gt;"",M16&lt;&gt;"",OR(D15&lt;&gt;D16,E15&lt;&gt;E16,F15&lt;&gt;F16,G15&lt;&gt;G16,H15&lt;&gt;H16,I15&lt;&gt;I16,J15&lt;&gt;J16,K15&lt;&gt;K16,L15&lt;&gt;L16)),"R","")</f>
        <v>R</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106</v>
      </c>
      <c r="C18" s="31" t="s">
        <v>28</v>
      </c>
      <c r="D18" s="40"/>
      <c r="E18" s="40"/>
      <c r="F18" s="40">
        <v>30</v>
      </c>
      <c r="G18" s="40"/>
      <c r="H18" s="40"/>
      <c r="I18" s="40"/>
      <c r="J18" s="40">
        <v>30</v>
      </c>
      <c r="K18" s="40"/>
      <c r="L18" s="40"/>
      <c r="M18" s="32">
        <f t="shared" ref="M18:M19" si="2">IF(SUM(D18:L18)=0,"",IF(SUM(D18:L18)&gt;100,100,SUM(D18:L18)))</f>
        <v>60</v>
      </c>
      <c r="N18" s="52"/>
      <c r="O18" s="50" t="str">
        <f>IF(SUM(D18:L18)&gt;100,"^","")</f>
        <v/>
      </c>
      <c r="P18" s="38"/>
    </row>
    <row r="19" spans="2:16" s="25" customFormat="1" ht="15" customHeight="1">
      <c r="B19" s="41" t="s">
        <v>372</v>
      </c>
      <c r="C19" s="31" t="s">
        <v>47</v>
      </c>
      <c r="D19" s="40"/>
      <c r="E19" s="40"/>
      <c r="F19" s="40">
        <v>30</v>
      </c>
      <c r="G19" s="40"/>
      <c r="H19" s="40"/>
      <c r="I19" s="40"/>
      <c r="J19" s="40">
        <v>30</v>
      </c>
      <c r="K19" s="40"/>
      <c r="L19" s="40"/>
      <c r="M19" s="32">
        <f t="shared" si="2"/>
        <v>60</v>
      </c>
      <c r="N19" s="49"/>
      <c r="O19" s="51" t="str">
        <f>IF(AND(M18&lt;&gt;"",M19&lt;&gt;"",OR(D18&lt;&gt;D19,E18&lt;&gt;E19,F18&lt;&gt;F19,G18&lt;&gt;G19,H18&lt;&gt;H19,I18&lt;&gt;I19,J18&lt;&gt;J19,K18&lt;&gt;K19,L18&lt;&gt;L19)),"R","")</f>
        <v/>
      </c>
      <c r="P19" s="37"/>
    </row>
    <row r="20" spans="2:16" s="25" customFormat="1" ht="15" customHeight="1">
      <c r="B20" s="44" t="s">
        <v>371</v>
      </c>
      <c r="C20" s="81" t="s">
        <v>24</v>
      </c>
      <c r="D20" s="82"/>
      <c r="E20" s="82"/>
      <c r="F20" s="82">
        <v>30</v>
      </c>
      <c r="G20" s="82"/>
      <c r="H20" s="82"/>
      <c r="I20" s="82"/>
      <c r="J20" s="82">
        <v>30</v>
      </c>
      <c r="K20" s="82"/>
      <c r="L20" s="82"/>
      <c r="M20" s="83">
        <f>IF(SUM(D20:L20)=0,"",IF(SUM(D20:L20)&gt;100,100,SUM(D20:L20)))</f>
        <v>60</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107</v>
      </c>
      <c r="C22" s="31" t="s">
        <v>28</v>
      </c>
      <c r="D22" s="40"/>
      <c r="E22" s="40"/>
      <c r="F22" s="40">
        <v>30</v>
      </c>
      <c r="G22" s="40"/>
      <c r="H22" s="40"/>
      <c r="I22" s="40"/>
      <c r="J22" s="40">
        <v>30</v>
      </c>
      <c r="K22" s="40"/>
      <c r="L22" s="40"/>
      <c r="M22" s="32">
        <f t="shared" ref="M22:M23" si="3">IF(SUM(D22:L22)=0,"",IF(SUM(D22:L22)&gt;100,100,SUM(D22:L22)))</f>
        <v>60</v>
      </c>
      <c r="N22" s="52"/>
      <c r="O22" s="50" t="str">
        <f>IF(SUM(D22:L22)&gt;100,"^","")</f>
        <v/>
      </c>
      <c r="P22" s="38"/>
    </row>
    <row r="23" spans="2:16" s="25" customFormat="1" ht="15" customHeight="1">
      <c r="B23" s="41" t="s">
        <v>373</v>
      </c>
      <c r="C23" s="31" t="s">
        <v>47</v>
      </c>
      <c r="D23" s="40"/>
      <c r="E23" s="40"/>
      <c r="F23" s="40">
        <v>30</v>
      </c>
      <c r="G23" s="40"/>
      <c r="H23" s="40"/>
      <c r="I23" s="40"/>
      <c r="J23" s="40">
        <v>30</v>
      </c>
      <c r="K23" s="40"/>
      <c r="L23" s="40"/>
      <c r="M23" s="32">
        <f t="shared" si="3"/>
        <v>60</v>
      </c>
      <c r="N23" s="49"/>
      <c r="O23" s="51" t="str">
        <f>IF(AND(M22&lt;&gt;"",M23&lt;&gt;"",OR(D22&lt;&gt;D23,E22&lt;&gt;E23,F22&lt;&gt;F23,G22&lt;&gt;G23,H22&lt;&gt;H23,I22&lt;&gt;I23,J22&lt;&gt;J23,K22&lt;&gt;K23,L22&lt;&gt;L23)),"R","")</f>
        <v/>
      </c>
      <c r="P23" s="37"/>
    </row>
    <row r="24" spans="2:16" s="25" customFormat="1" ht="15" customHeight="1">
      <c r="B24" s="44" t="s">
        <v>371</v>
      </c>
      <c r="C24" s="81" t="s">
        <v>24</v>
      </c>
      <c r="D24" s="82"/>
      <c r="E24" s="82"/>
      <c r="F24" s="82">
        <v>30</v>
      </c>
      <c r="G24" s="82"/>
      <c r="H24" s="82"/>
      <c r="I24" s="82"/>
      <c r="J24" s="82">
        <v>30</v>
      </c>
      <c r="K24" s="82"/>
      <c r="L24" s="82"/>
      <c r="M24" s="83">
        <f>IF(SUM(D24:L24)=0,"",IF(SUM(D24:L24)&gt;100,100,SUM(D24:L24)))</f>
        <v>60</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107</v>
      </c>
      <c r="C26" s="31" t="s">
        <v>28</v>
      </c>
      <c r="D26" s="40"/>
      <c r="E26" s="40"/>
      <c r="F26" s="40">
        <v>13.2</v>
      </c>
      <c r="G26" s="40"/>
      <c r="H26" s="40"/>
      <c r="I26" s="40"/>
      <c r="J26" s="40">
        <v>20.100000000000001</v>
      </c>
      <c r="K26" s="40"/>
      <c r="L26" s="40"/>
      <c r="M26" s="32">
        <f t="shared" ref="M26:M27" si="4">IF(SUM(D26:L26)=0,"",IF(SUM(D26:L26)&gt;100,100,SUM(D26:L26)))</f>
        <v>33.299999999999997</v>
      </c>
      <c r="N26" s="52"/>
      <c r="O26" s="50" t="str">
        <f>IF(SUM(D26:L26)&gt;100,"^","")</f>
        <v/>
      </c>
      <c r="P26" s="38"/>
    </row>
    <row r="27" spans="2:16" s="25" customFormat="1" ht="15" customHeight="1">
      <c r="B27" s="41" t="s">
        <v>374</v>
      </c>
      <c r="C27" s="31" t="s">
        <v>47</v>
      </c>
      <c r="D27" s="40"/>
      <c r="E27" s="40"/>
      <c r="F27" s="40">
        <v>13.2</v>
      </c>
      <c r="G27" s="40"/>
      <c r="H27" s="40"/>
      <c r="I27" s="40"/>
      <c r="J27" s="40">
        <v>20.100000000000001</v>
      </c>
      <c r="K27" s="40"/>
      <c r="L27" s="40"/>
      <c r="M27" s="32">
        <f t="shared" si="4"/>
        <v>33.299999999999997</v>
      </c>
      <c r="N27" s="49"/>
      <c r="O27" s="51" t="str">
        <f>IF(AND(M26&lt;&gt;"",M27&lt;&gt;"",OR(D26&lt;&gt;D27,E26&lt;&gt;E27,F26&lt;&gt;F27,G26&lt;&gt;G27,H26&lt;&gt;H27,I26&lt;&gt;I27,J26&lt;&gt;J27,K26&lt;&gt;K27,L26&lt;&gt;L27)),"R","")</f>
        <v/>
      </c>
      <c r="P27" s="37"/>
    </row>
    <row r="28" spans="2:16" s="25" customFormat="1" ht="15" customHeight="1">
      <c r="B28" s="44" t="s">
        <v>371</v>
      </c>
      <c r="C28" s="81" t="s">
        <v>24</v>
      </c>
      <c r="D28" s="82"/>
      <c r="E28" s="82"/>
      <c r="F28" s="82">
        <v>13.2</v>
      </c>
      <c r="G28" s="82"/>
      <c r="H28" s="82"/>
      <c r="I28" s="82"/>
      <c r="J28" s="82">
        <v>20.100000000000001</v>
      </c>
      <c r="K28" s="82"/>
      <c r="L28" s="82"/>
      <c r="M28" s="83">
        <f>IF(SUM(D28:L28)=0,"",IF(SUM(D28:L28)&gt;100,100,SUM(D28:L28)))</f>
        <v>33.299999999999997</v>
      </c>
      <c r="N28" s="26" t="str">
        <f>IF(AND(M28&lt;&gt;"",OR(M28&lt;M26,M28&lt;M27)),"*","")</f>
        <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44</v>
      </c>
      <c r="C30" s="31" t="s">
        <v>28</v>
      </c>
      <c r="D30" s="40"/>
      <c r="E30" s="40"/>
      <c r="F30" s="40">
        <v>4.5</v>
      </c>
      <c r="G30" s="40"/>
      <c r="H30" s="40"/>
      <c r="I30" s="40"/>
      <c r="J30" s="40">
        <v>30</v>
      </c>
      <c r="K30" s="40"/>
      <c r="L30" s="40"/>
      <c r="M30" s="32">
        <f t="shared" ref="M30:M31" si="5">IF(SUM(D30:L30)=0,"",IF(SUM(D30:L30)&gt;100,100,SUM(D30:L30)))</f>
        <v>34.5</v>
      </c>
      <c r="N30" s="52"/>
      <c r="O30" s="50" t="str">
        <f>IF(SUM(D30:L30)&gt;100,"^","")</f>
        <v/>
      </c>
      <c r="P30" s="38"/>
    </row>
    <row r="31" spans="2:16" s="25" customFormat="1" ht="15" customHeight="1">
      <c r="B31" s="41" t="s">
        <v>375</v>
      </c>
      <c r="C31" s="31" t="s">
        <v>47</v>
      </c>
      <c r="D31" s="40"/>
      <c r="E31" s="40"/>
      <c r="F31" s="40">
        <v>4.5</v>
      </c>
      <c r="G31" s="40"/>
      <c r="H31" s="40"/>
      <c r="I31" s="40"/>
      <c r="J31" s="40">
        <v>30</v>
      </c>
      <c r="K31" s="40"/>
      <c r="L31" s="40"/>
      <c r="M31" s="32">
        <f t="shared" si="5"/>
        <v>34.5</v>
      </c>
      <c r="N31" s="49"/>
      <c r="O31" s="51" t="str">
        <f>IF(AND(M30&lt;&gt;"",M31&lt;&gt;"",OR(D30&lt;&gt;D31,E30&lt;&gt;E31,F30&lt;&gt;F31,G30&lt;&gt;G31,H30&lt;&gt;H31,I30&lt;&gt;I31,J30&lt;&gt;J31,K30&lt;&gt;K31,L30&lt;&gt;L31)),"R","")</f>
        <v/>
      </c>
      <c r="P31" s="37"/>
    </row>
    <row r="32" spans="2:16" s="25" customFormat="1" ht="15" customHeight="1">
      <c r="B32" s="44" t="s">
        <v>371</v>
      </c>
      <c r="C32" s="81" t="s">
        <v>24</v>
      </c>
      <c r="D32" s="82"/>
      <c r="E32" s="82"/>
      <c r="F32" s="82">
        <v>3</v>
      </c>
      <c r="G32" s="82"/>
      <c r="H32" s="82"/>
      <c r="I32" s="82"/>
      <c r="J32" s="82">
        <v>30</v>
      </c>
      <c r="K32" s="82"/>
      <c r="L32" s="82"/>
      <c r="M32" s="83">
        <f>IF(SUM(D32:L32)=0,"",IF(SUM(D32:L32)&gt;100,100,SUM(D32:L32)))</f>
        <v>33</v>
      </c>
      <c r="N32" s="26" t="str">
        <f>IF(AND(M32&lt;&gt;"",OR(M32&lt;M30,M32&lt;M31)),"*","")</f>
        <v>*</v>
      </c>
      <c r="O32" s="51" t="str">
        <f>IF(AND(M31&lt;&gt;"",M32&lt;&gt;"",OR(D31&lt;&gt;D32,E31&lt;&gt;E32,F31&lt;&gt;F32,G31&lt;&gt;G32,H31&lt;&gt;H32,I31&lt;&gt;I32,J31&lt;&gt;J32,K31&lt;&gt;K32,L31&lt;&gt;L32)),"R","")</f>
        <v>R</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44</v>
      </c>
      <c r="C34" s="31" t="s">
        <v>28</v>
      </c>
      <c r="D34" s="40"/>
      <c r="E34" s="40"/>
      <c r="F34" s="40">
        <v>19.2</v>
      </c>
      <c r="G34" s="40"/>
      <c r="H34" s="40"/>
      <c r="I34" s="40"/>
      <c r="J34" s="40">
        <v>23.55</v>
      </c>
      <c r="K34" s="40"/>
      <c r="L34" s="40"/>
      <c r="M34" s="32">
        <f t="shared" ref="M34:M35" si="6">IF(SUM(D34:L34)=0,"",IF(SUM(D34:L34)&gt;100,100,SUM(D34:L34)))</f>
        <v>42.75</v>
      </c>
      <c r="N34" s="52"/>
      <c r="O34" s="50" t="str">
        <f>IF(SUM(D34:L34)&gt;100,"^","")</f>
        <v/>
      </c>
      <c r="P34" s="38"/>
    </row>
    <row r="35" spans="2:16" s="25" customFormat="1" ht="15" customHeight="1">
      <c r="B35" s="41" t="s">
        <v>376</v>
      </c>
      <c r="C35" s="31" t="s">
        <v>47</v>
      </c>
      <c r="D35" s="40"/>
      <c r="E35" s="40"/>
      <c r="F35" s="40">
        <v>19.2</v>
      </c>
      <c r="G35" s="40"/>
      <c r="H35" s="40"/>
      <c r="I35" s="40"/>
      <c r="J35" s="40">
        <v>23.55</v>
      </c>
      <c r="K35" s="40"/>
      <c r="L35" s="40"/>
      <c r="M35" s="32">
        <f t="shared" si="6"/>
        <v>42.75</v>
      </c>
      <c r="N35" s="49"/>
      <c r="O35" s="51" t="str">
        <f>IF(AND(M34&lt;&gt;"",M35&lt;&gt;"",OR(D34&lt;&gt;D35,E34&lt;&gt;E35,F34&lt;&gt;F35,G34&lt;&gt;G35,H34&lt;&gt;H35,I34&lt;&gt;I35,J34&lt;&gt;J35,K34&lt;&gt;K35,L34&lt;&gt;L35)),"R","")</f>
        <v/>
      </c>
      <c r="P35" s="37"/>
    </row>
    <row r="36" spans="2:16" s="25" customFormat="1" ht="15" customHeight="1">
      <c r="B36" s="44" t="s">
        <v>371</v>
      </c>
      <c r="C36" s="81" t="s">
        <v>24</v>
      </c>
      <c r="D36" s="82"/>
      <c r="E36" s="82"/>
      <c r="F36" s="82">
        <v>17.7</v>
      </c>
      <c r="G36" s="82"/>
      <c r="H36" s="82"/>
      <c r="I36" s="82"/>
      <c r="J36" s="82">
        <v>23.1</v>
      </c>
      <c r="K36" s="82"/>
      <c r="L36" s="82"/>
      <c r="M36" s="83">
        <f>IF(SUM(D36:L36)=0,"",IF(SUM(D36:L36)&gt;100,100,SUM(D36:L36)))</f>
        <v>40.799999999999997</v>
      </c>
      <c r="N36" s="26" t="str">
        <f>IF(AND(M36&lt;&gt;"",OR(M36&lt;M34,M36&lt;M35)),"*","")</f>
        <v>*</v>
      </c>
      <c r="O36" s="51" t="str">
        <f>IF(AND(M35&lt;&gt;"",M36&lt;&gt;"",OR(D35&lt;&gt;D36,E35&lt;&gt;E36,F35&lt;&gt;F36,G35&lt;&gt;G36,H35&lt;&gt;H36,I35&lt;&gt;I36,J35&lt;&gt;J36,K35&lt;&gt;K36,L35&lt;&gt;L36)),"R","")</f>
        <v>R</v>
      </c>
      <c r="P36" s="39" t="str">
        <f>IF(SUM(D36:L36)=0,"",IF(SUM(D36:L36)&gt;100,"^",IF(SUM(D36:L36)&lt;30,"Ödeme Yok!","")))</f>
        <v/>
      </c>
    </row>
    <row r="37" spans="2:16" ht="3" customHeight="1">
      <c r="B37" s="27"/>
      <c r="C37" s="33"/>
      <c r="D37" s="33"/>
      <c r="E37" s="33"/>
      <c r="F37" s="33"/>
      <c r="G37" s="33"/>
      <c r="H37" s="33"/>
      <c r="I37" s="33"/>
      <c r="J37" s="33"/>
      <c r="K37" s="33"/>
      <c r="L37" s="33"/>
      <c r="M37" s="33"/>
      <c r="N37" s="36"/>
      <c r="O37" s="36"/>
    </row>
    <row r="38" spans="2:16" s="25" customFormat="1" ht="15" customHeight="1">
      <c r="B38" s="53" t="s">
        <v>106</v>
      </c>
      <c r="C38" s="31" t="s">
        <v>28</v>
      </c>
      <c r="D38" s="40"/>
      <c r="E38" s="40"/>
      <c r="F38" s="40"/>
      <c r="G38" s="40"/>
      <c r="H38" s="40"/>
      <c r="I38" s="40"/>
      <c r="J38" s="40">
        <v>30</v>
      </c>
      <c r="K38" s="40"/>
      <c r="L38" s="40"/>
      <c r="M38" s="32">
        <f t="shared" ref="M38:M39" si="7">IF(SUM(D38:L38)=0,"",IF(SUM(D38:L38)&gt;100,100,SUM(D38:L38)))</f>
        <v>30</v>
      </c>
      <c r="N38" s="52"/>
      <c r="O38" s="50" t="str">
        <f>IF(SUM(D38:L38)&gt;100,"^","")</f>
        <v/>
      </c>
      <c r="P38" s="38"/>
    </row>
    <row r="39" spans="2:16" s="25" customFormat="1" ht="15" customHeight="1">
      <c r="B39" s="41" t="s">
        <v>378</v>
      </c>
      <c r="C39" s="31" t="s">
        <v>47</v>
      </c>
      <c r="D39" s="40"/>
      <c r="E39" s="40"/>
      <c r="F39" s="40"/>
      <c r="G39" s="40"/>
      <c r="H39" s="40"/>
      <c r="I39" s="40"/>
      <c r="J39" s="40">
        <v>30</v>
      </c>
      <c r="K39" s="40"/>
      <c r="L39" s="40"/>
      <c r="M39" s="32">
        <f t="shared" si="7"/>
        <v>30</v>
      </c>
      <c r="N39" s="49"/>
      <c r="O39" s="51" t="str">
        <f>IF(AND(M38&lt;&gt;"",M39&lt;&gt;"",OR(D38&lt;&gt;D39,E38&lt;&gt;E39,F38&lt;&gt;F39,G38&lt;&gt;G39,H38&lt;&gt;H39,I38&lt;&gt;I39,J38&lt;&gt;J39,K38&lt;&gt;K39,L38&lt;&gt;L39)),"R","")</f>
        <v/>
      </c>
      <c r="P39" s="37"/>
    </row>
    <row r="40" spans="2:16" s="25" customFormat="1" ht="15" customHeight="1">
      <c r="B40" s="44" t="s">
        <v>377</v>
      </c>
      <c r="C40" s="81" t="s">
        <v>24</v>
      </c>
      <c r="D40" s="82"/>
      <c r="E40" s="82"/>
      <c r="F40" s="82"/>
      <c r="G40" s="82"/>
      <c r="H40" s="82"/>
      <c r="I40" s="82"/>
      <c r="J40" s="82">
        <v>30</v>
      </c>
      <c r="K40" s="82"/>
      <c r="L40" s="82"/>
      <c r="M40" s="83">
        <f>IF(SUM(D40:L40)=0,"",IF(SUM(D40:L40)&gt;100,100,SUM(D40:L40)))</f>
        <v>30</v>
      </c>
      <c r="N40" s="26" t="str">
        <f>IF(AND(M40&lt;&gt;"",OR(M40&lt;M38,M40&lt;M39)),"*","")</f>
        <v/>
      </c>
      <c r="O40" s="51" t="str">
        <f>IF(AND(M39&lt;&gt;"",M40&lt;&gt;"",OR(D39&lt;&gt;D40,E39&lt;&gt;E40,F39&lt;&gt;F40,G39&lt;&gt;G40,H39&lt;&gt;H40,I39&lt;&gt;I40,J39&lt;&gt;J40,K39&lt;&gt;K40,L39&lt;&gt;L40)),"R","")</f>
        <v/>
      </c>
      <c r="P40" s="39" t="str">
        <f>IF(SUM(D40:L40)=0,"",IF(SUM(D40:L40)&gt;100,"^",IF(SUM(D40:L40)&lt;30,"Ödeme Yok!","")))</f>
        <v/>
      </c>
    </row>
    <row r="41" spans="2:16" ht="3" customHeight="1">
      <c r="B41" s="27"/>
      <c r="C41" s="33"/>
      <c r="D41" s="33"/>
      <c r="E41" s="33"/>
      <c r="F41" s="33"/>
      <c r="G41" s="33"/>
      <c r="H41" s="33"/>
      <c r="I41" s="33"/>
      <c r="J41" s="33"/>
      <c r="K41" s="33"/>
      <c r="L41" s="33"/>
      <c r="M41" s="33"/>
      <c r="N41" s="36"/>
      <c r="O41" s="36"/>
    </row>
    <row r="42" spans="2:16" s="25" customFormat="1" ht="15" customHeight="1">
      <c r="B42" s="53" t="s">
        <v>106</v>
      </c>
      <c r="C42" s="31" t="s">
        <v>28</v>
      </c>
      <c r="D42" s="40"/>
      <c r="E42" s="40"/>
      <c r="F42" s="40">
        <v>4.4249999999999998</v>
      </c>
      <c r="G42" s="40"/>
      <c r="H42" s="40"/>
      <c r="I42" s="40"/>
      <c r="J42" s="40">
        <v>27.9</v>
      </c>
      <c r="K42" s="40"/>
      <c r="L42" s="40"/>
      <c r="M42" s="32">
        <f t="shared" ref="M42" si="8">IF(SUM(D42:L42)=0,"",IF(SUM(D42:L42)&gt;100,100,SUM(D42:L42)))</f>
        <v>32.324999999999996</v>
      </c>
      <c r="N42" s="52"/>
      <c r="O42" s="50" t="str">
        <f>IF(SUM(D42:L42)&gt;100,"^","")</f>
        <v/>
      </c>
      <c r="P42" s="94"/>
    </row>
    <row r="43" spans="2:16" s="25" customFormat="1" ht="15" customHeight="1">
      <c r="B43" s="41" t="s">
        <v>379</v>
      </c>
      <c r="C43" s="31" t="s">
        <v>47</v>
      </c>
      <c r="D43" s="40"/>
      <c r="E43" s="40"/>
      <c r="F43" s="40">
        <v>0</v>
      </c>
      <c r="G43" s="40"/>
      <c r="H43" s="40"/>
      <c r="I43" s="40"/>
      <c r="J43" s="40">
        <v>0</v>
      </c>
      <c r="K43" s="40"/>
      <c r="L43" s="40"/>
      <c r="M43" s="32">
        <v>0</v>
      </c>
      <c r="N43" s="49"/>
      <c r="O43" s="51" t="str">
        <f>IF(AND(M42&lt;&gt;"",M43&lt;&gt;"",OR(D42&lt;&gt;D43,E42&lt;&gt;E43,F42&lt;&gt;F43,G42&lt;&gt;G43,H42&lt;&gt;H43,I42&lt;&gt;I43,J42&lt;&gt;J43,K42&lt;&gt;K43,L42&lt;&gt;L43)),"R","")</f>
        <v>R</v>
      </c>
      <c r="P43" s="93"/>
    </row>
    <row r="44" spans="2:16" s="25" customFormat="1" ht="15" customHeight="1">
      <c r="B44" s="44" t="s">
        <v>377</v>
      </c>
      <c r="C44" s="81" t="s">
        <v>24</v>
      </c>
      <c r="D44" s="82"/>
      <c r="E44" s="82"/>
      <c r="F44" s="82">
        <v>4.4249999999999998</v>
      </c>
      <c r="G44" s="82"/>
      <c r="H44" s="82"/>
      <c r="I44" s="82"/>
      <c r="J44" s="82">
        <v>27.9</v>
      </c>
      <c r="K44" s="82"/>
      <c r="L44" s="82"/>
      <c r="M44" s="83">
        <f>IF(SUM(D44:L44)=0,"",IF(SUM(D44:L44)&gt;100,100,SUM(D44:L44)))</f>
        <v>32.324999999999996</v>
      </c>
      <c r="N44" s="26" t="str">
        <f>IF(AND(M44&lt;&gt;"",OR(M44&lt;M42,M44&lt;M43)),"*","")</f>
        <v/>
      </c>
      <c r="O44" s="51" t="str">
        <f>IF(AND(M43&lt;&gt;"",M44&lt;&gt;"",OR(D43&lt;&gt;D44,E43&lt;&gt;E44,F43&lt;&gt;F44,G43&lt;&gt;G44,H43&lt;&gt;H44,I43&lt;&gt;I44,J43&lt;&gt;J44,K43&lt;&gt;K44,L43&lt;&gt;L44)),"R","")</f>
        <v>R</v>
      </c>
      <c r="P44" s="39" t="str">
        <f>IF(SUM(D44:L44)=0,"",IF(SUM(D44:L44)&gt;100,"^",IF(SUM(D44:L44)&lt;30,"Ödeme Yok!","")))</f>
        <v/>
      </c>
    </row>
    <row r="45" spans="2:16" ht="3" customHeight="1">
      <c r="B45" s="27"/>
      <c r="C45" s="33"/>
      <c r="D45" s="33"/>
      <c r="E45" s="33"/>
      <c r="F45" s="33"/>
      <c r="G45" s="33"/>
      <c r="H45" s="33"/>
      <c r="I45" s="33"/>
      <c r="J45" s="33"/>
      <c r="K45" s="33"/>
      <c r="L45" s="33"/>
      <c r="M45" s="33"/>
      <c r="N45" s="36"/>
      <c r="O45" s="36"/>
    </row>
    <row r="46" spans="2:16" s="25" customFormat="1" ht="15" customHeight="1">
      <c r="B46" s="53" t="s">
        <v>106</v>
      </c>
      <c r="C46" s="31" t="s">
        <v>28</v>
      </c>
      <c r="D46" s="40"/>
      <c r="E46" s="40"/>
      <c r="F46" s="40">
        <v>0.75</v>
      </c>
      <c r="G46" s="40"/>
      <c r="H46" s="40"/>
      <c r="I46" s="40"/>
      <c r="J46" s="40">
        <v>30</v>
      </c>
      <c r="K46" s="40"/>
      <c r="L46" s="40"/>
      <c r="M46" s="32">
        <f t="shared" ref="M46:M47" si="9">IF(SUM(D46:L46)=0,"",IF(SUM(D46:L46)&gt;100,100,SUM(D46:L46)))</f>
        <v>30.75</v>
      </c>
      <c r="N46" s="52"/>
      <c r="O46" s="50" t="str">
        <f>IF(SUM(D46:L46)&gt;100,"^","")</f>
        <v/>
      </c>
      <c r="P46" s="38"/>
    </row>
    <row r="47" spans="2:16" s="25" customFormat="1" ht="15" customHeight="1">
      <c r="B47" s="41" t="s">
        <v>380</v>
      </c>
      <c r="C47" s="31" t="s">
        <v>47</v>
      </c>
      <c r="D47" s="40"/>
      <c r="E47" s="40"/>
      <c r="F47" s="40">
        <v>0.75</v>
      </c>
      <c r="G47" s="40"/>
      <c r="H47" s="40"/>
      <c r="I47" s="40"/>
      <c r="J47" s="40">
        <v>30</v>
      </c>
      <c r="K47" s="40"/>
      <c r="L47" s="40"/>
      <c r="M47" s="32">
        <f t="shared" si="9"/>
        <v>30.75</v>
      </c>
      <c r="N47" s="49"/>
      <c r="O47" s="51" t="str">
        <f>IF(AND(M46&lt;&gt;"",M47&lt;&gt;"",OR(D46&lt;&gt;D47,E46&lt;&gt;E47,F46&lt;&gt;F47,G46&lt;&gt;G47,H46&lt;&gt;H47,I46&lt;&gt;I47,J46&lt;&gt;J47,K46&lt;&gt;K47,L46&lt;&gt;L47)),"R","")</f>
        <v/>
      </c>
      <c r="P47" s="37"/>
    </row>
    <row r="48" spans="2:16" s="25" customFormat="1" ht="15" customHeight="1">
      <c r="B48" s="44" t="s">
        <v>377</v>
      </c>
      <c r="C48" s="81" t="s">
        <v>24</v>
      </c>
      <c r="D48" s="82"/>
      <c r="E48" s="82"/>
      <c r="F48" s="82">
        <v>0.75</v>
      </c>
      <c r="G48" s="82"/>
      <c r="H48" s="82"/>
      <c r="I48" s="82"/>
      <c r="J48" s="82">
        <v>30</v>
      </c>
      <c r="K48" s="82"/>
      <c r="L48" s="82"/>
      <c r="M48" s="83">
        <f>IF(SUM(D48:L48)=0,"",IF(SUM(D48:L48)&gt;100,100,SUM(D48:L48)))</f>
        <v>30.75</v>
      </c>
      <c r="N48" s="26" t="str">
        <f>IF(AND(M48&lt;&gt;"",OR(M48&lt;M46,M48&lt;M47)),"*","")</f>
        <v/>
      </c>
      <c r="O48" s="51" t="str">
        <f>IF(AND(M47&lt;&gt;"",M48&lt;&gt;"",OR(D47&lt;&gt;D48,E47&lt;&gt;E48,F47&lt;&gt;F48,G47&lt;&gt;G48,H47&lt;&gt;H48,I47&lt;&gt;I48,J47&lt;&gt;J48,K47&lt;&gt;K48,L47&lt;&gt;L48)),"R","")</f>
        <v/>
      </c>
      <c r="P48" s="39" t="str">
        <f>IF(SUM(D48:L48)=0,"",IF(SUM(D48:L48)&gt;100,"^",IF(SUM(D48:L48)&lt;30,"Ödeme Yok!","")))</f>
        <v/>
      </c>
    </row>
    <row r="49" spans="2:16" ht="3" customHeight="1">
      <c r="B49" s="27"/>
      <c r="C49" s="33"/>
      <c r="D49" s="33"/>
      <c r="E49" s="33"/>
      <c r="F49" s="33"/>
      <c r="G49" s="33"/>
      <c r="H49" s="33"/>
      <c r="I49" s="33"/>
      <c r="J49" s="33"/>
      <c r="K49" s="33"/>
      <c r="L49" s="33"/>
      <c r="M49" s="33"/>
      <c r="N49" s="36"/>
      <c r="O49" s="36"/>
    </row>
    <row r="50" spans="2:16" s="25" customFormat="1" ht="15" customHeight="1">
      <c r="B50" s="53" t="s">
        <v>106</v>
      </c>
      <c r="C50" s="31" t="s">
        <v>28</v>
      </c>
      <c r="D50" s="40"/>
      <c r="E50" s="40"/>
      <c r="F50" s="40"/>
      <c r="G50" s="40"/>
      <c r="H50" s="40"/>
      <c r="I50" s="40"/>
      <c r="J50" s="40">
        <v>30</v>
      </c>
      <c r="K50" s="40"/>
      <c r="L50" s="40"/>
      <c r="M50" s="32">
        <f t="shared" ref="M50:M51" si="10">IF(SUM(D50:L50)=0,"",IF(SUM(D50:L50)&gt;100,100,SUM(D50:L50)))</f>
        <v>30</v>
      </c>
      <c r="N50" s="52"/>
      <c r="O50" s="50" t="str">
        <f>IF(SUM(D50:L50)&gt;100,"^","")</f>
        <v/>
      </c>
      <c r="P50" s="38"/>
    </row>
    <row r="51" spans="2:16" s="25" customFormat="1" ht="15" customHeight="1">
      <c r="B51" s="41" t="s">
        <v>381</v>
      </c>
      <c r="C51" s="31" t="s">
        <v>47</v>
      </c>
      <c r="D51" s="40"/>
      <c r="E51" s="40"/>
      <c r="F51" s="40"/>
      <c r="G51" s="40"/>
      <c r="H51" s="40"/>
      <c r="I51" s="40"/>
      <c r="J51" s="40">
        <v>30</v>
      </c>
      <c r="K51" s="40"/>
      <c r="L51" s="40"/>
      <c r="M51" s="32">
        <f t="shared" si="10"/>
        <v>30</v>
      </c>
      <c r="N51" s="49"/>
      <c r="O51" s="51" t="str">
        <f>IF(AND(M50&lt;&gt;"",M51&lt;&gt;"",OR(D50&lt;&gt;D51,E50&lt;&gt;E51,F50&lt;&gt;F51,G50&lt;&gt;G51,H50&lt;&gt;H51,I50&lt;&gt;I51,J50&lt;&gt;J51,K50&lt;&gt;K51,L50&lt;&gt;L51)),"R","")</f>
        <v/>
      </c>
      <c r="P51" s="37"/>
    </row>
    <row r="52" spans="2:16" s="25" customFormat="1" ht="15" customHeight="1">
      <c r="B52" s="44" t="s">
        <v>377</v>
      </c>
      <c r="C52" s="81" t="s">
        <v>24</v>
      </c>
      <c r="D52" s="82"/>
      <c r="E52" s="82"/>
      <c r="F52" s="82"/>
      <c r="G52" s="82"/>
      <c r="H52" s="82"/>
      <c r="I52" s="82"/>
      <c r="J52" s="82">
        <v>30</v>
      </c>
      <c r="K52" s="82"/>
      <c r="L52" s="82"/>
      <c r="M52" s="83">
        <f>IF(SUM(D52:L52)=0,"",IF(SUM(D52:L52)&gt;100,100,SUM(D52:L52)))</f>
        <v>30</v>
      </c>
      <c r="N52" s="26" t="str">
        <f>IF(AND(M52&lt;&gt;"",OR(M52&lt;M50,M52&lt;M51)),"*","")</f>
        <v/>
      </c>
      <c r="O52" s="51" t="str">
        <f>IF(AND(M51&lt;&gt;"",M52&lt;&gt;"",OR(D51&lt;&gt;D52,E51&lt;&gt;E52,F51&lt;&gt;F52,G51&lt;&gt;G52,H51&lt;&gt;H52,I51&lt;&gt;I52,J51&lt;&gt;J52,K51&lt;&gt;K52,L51&lt;&gt;L52)),"R","")</f>
        <v/>
      </c>
      <c r="P52" s="39" t="str">
        <f>IF(SUM(D52:L52)=0,"",IF(SUM(D52:L52)&gt;100,"^",IF(SUM(D52:L52)&lt;30,"Ödeme Yok!","")))</f>
        <v/>
      </c>
    </row>
    <row r="53" spans="2:16" ht="3" customHeight="1">
      <c r="B53" s="27"/>
      <c r="C53" s="33"/>
      <c r="D53" s="33"/>
      <c r="E53" s="33"/>
      <c r="F53" s="33"/>
      <c r="G53" s="33"/>
      <c r="H53" s="33"/>
      <c r="I53" s="33"/>
      <c r="J53" s="33"/>
      <c r="K53" s="33"/>
      <c r="L53" s="33"/>
      <c r="M53" s="33"/>
      <c r="N53" s="36"/>
      <c r="O53" s="36"/>
    </row>
    <row r="54" spans="2:16" s="25" customFormat="1" ht="15" customHeight="1">
      <c r="B54" s="53" t="s">
        <v>106</v>
      </c>
      <c r="C54" s="31" t="s">
        <v>28</v>
      </c>
      <c r="D54" s="40"/>
      <c r="E54" s="40"/>
      <c r="F54" s="40">
        <v>16.914000000000001</v>
      </c>
      <c r="G54" s="40"/>
      <c r="H54" s="40"/>
      <c r="I54" s="40"/>
      <c r="J54" s="40">
        <v>30</v>
      </c>
      <c r="K54" s="40"/>
      <c r="L54" s="40"/>
      <c r="M54" s="32">
        <f t="shared" ref="M54:M55" si="11">IF(SUM(D54:L54)=0,"",IF(SUM(D54:L54)&gt;100,100,SUM(D54:L54)))</f>
        <v>46.914000000000001</v>
      </c>
      <c r="N54" s="52"/>
      <c r="O54" s="50" t="str">
        <f>IF(SUM(D54:L54)&gt;100,"^","")</f>
        <v/>
      </c>
      <c r="P54" s="38"/>
    </row>
    <row r="55" spans="2:16" s="25" customFormat="1" ht="15" customHeight="1">
      <c r="B55" s="41" t="s">
        <v>382</v>
      </c>
      <c r="C55" s="31" t="s">
        <v>47</v>
      </c>
      <c r="D55" s="40"/>
      <c r="E55" s="40"/>
      <c r="F55" s="40">
        <v>16.914000000000001</v>
      </c>
      <c r="G55" s="40"/>
      <c r="H55" s="40"/>
      <c r="I55" s="40"/>
      <c r="J55" s="40">
        <v>30</v>
      </c>
      <c r="K55" s="40"/>
      <c r="L55" s="40"/>
      <c r="M55" s="32">
        <f t="shared" si="11"/>
        <v>46.914000000000001</v>
      </c>
      <c r="N55" s="49"/>
      <c r="O55" s="51" t="str">
        <f>IF(AND(M54&lt;&gt;"",M55&lt;&gt;"",OR(D54&lt;&gt;D55,E54&lt;&gt;E55,F54&lt;&gt;F55,G54&lt;&gt;G55,H54&lt;&gt;H55,I54&lt;&gt;I55,J54&lt;&gt;J55,K54&lt;&gt;K55,L54&lt;&gt;L55)),"R","")</f>
        <v/>
      </c>
      <c r="P55" s="37"/>
    </row>
    <row r="56" spans="2:16" s="25" customFormat="1" ht="15" customHeight="1">
      <c r="B56" s="44" t="s">
        <v>377</v>
      </c>
      <c r="C56" s="81" t="s">
        <v>24</v>
      </c>
      <c r="D56" s="82"/>
      <c r="E56" s="82"/>
      <c r="F56" s="82">
        <v>16.914000000000001</v>
      </c>
      <c r="G56" s="82"/>
      <c r="H56" s="82"/>
      <c r="I56" s="82"/>
      <c r="J56" s="82">
        <v>30</v>
      </c>
      <c r="K56" s="82"/>
      <c r="L56" s="82"/>
      <c r="M56" s="83">
        <f>IF(SUM(D56:L56)=0,"",IF(SUM(D56:L56)&gt;100,100,SUM(D56:L56)))</f>
        <v>46.914000000000001</v>
      </c>
      <c r="N56" s="26" t="str">
        <f>IF(AND(M56&lt;&gt;"",OR(M56&lt;M54,M56&lt;M55)),"*","")</f>
        <v/>
      </c>
      <c r="O56" s="51" t="str">
        <f>IF(AND(M55&lt;&gt;"",M56&lt;&gt;"",OR(D55&lt;&gt;D56,E55&lt;&gt;E56,F55&lt;&gt;F56,G55&lt;&gt;G56,H55&lt;&gt;H56,I55&lt;&gt;I56,J55&lt;&gt;J56,K55&lt;&gt;K56,L55&lt;&gt;L56)),"R","")</f>
        <v/>
      </c>
      <c r="P56" s="39" t="str">
        <f>IF(SUM(D56:L56)=0,"",IF(SUM(D56:L56)&gt;100,"^",IF(SUM(D56:L56)&lt;30,"Ödeme Yok!","")))</f>
        <v/>
      </c>
    </row>
    <row r="57" spans="2:16" ht="3" customHeight="1">
      <c r="B57" s="27"/>
      <c r="C57" s="33"/>
      <c r="D57" s="33"/>
      <c r="E57" s="33"/>
      <c r="F57" s="33"/>
      <c r="G57" s="33"/>
      <c r="H57" s="33"/>
      <c r="I57" s="33"/>
      <c r="J57" s="33"/>
      <c r="K57" s="33"/>
      <c r="L57" s="33"/>
      <c r="M57" s="33"/>
      <c r="N57" s="36"/>
      <c r="O57" s="36"/>
    </row>
    <row r="58" spans="2:16" s="25" customFormat="1" ht="15" customHeight="1">
      <c r="B58" s="53" t="s">
        <v>44</v>
      </c>
      <c r="C58" s="31" t="s">
        <v>28</v>
      </c>
      <c r="D58" s="40"/>
      <c r="E58" s="40"/>
      <c r="F58" s="40"/>
      <c r="G58" s="40"/>
      <c r="H58" s="40"/>
      <c r="I58" s="40"/>
      <c r="J58" s="40">
        <v>30</v>
      </c>
      <c r="K58" s="40"/>
      <c r="L58" s="40"/>
      <c r="M58" s="32">
        <f t="shared" ref="M58:M59" si="12">IF(SUM(D58:L58)=0,"",IF(SUM(D58:L58)&gt;100,100,SUM(D58:L58)))</f>
        <v>30</v>
      </c>
      <c r="N58" s="52"/>
      <c r="O58" s="50" t="str">
        <f>IF(SUM(D58:L58)&gt;100,"^","")</f>
        <v/>
      </c>
      <c r="P58" s="38"/>
    </row>
    <row r="59" spans="2:16" s="25" customFormat="1" ht="15" customHeight="1">
      <c r="B59" s="41" t="s">
        <v>383</v>
      </c>
      <c r="C59" s="31" t="s">
        <v>47</v>
      </c>
      <c r="D59" s="40"/>
      <c r="E59" s="40"/>
      <c r="F59" s="40"/>
      <c r="G59" s="40"/>
      <c r="H59" s="40"/>
      <c r="I59" s="40"/>
      <c r="J59" s="40">
        <v>30</v>
      </c>
      <c r="K59" s="40"/>
      <c r="L59" s="40"/>
      <c r="M59" s="32">
        <f t="shared" si="12"/>
        <v>30</v>
      </c>
      <c r="N59" s="49"/>
      <c r="O59" s="51" t="str">
        <f>IF(AND(M58&lt;&gt;"",M59&lt;&gt;"",OR(D58&lt;&gt;D59,E58&lt;&gt;E59,F58&lt;&gt;F59,G58&lt;&gt;G59,H58&lt;&gt;H59,I58&lt;&gt;I59,J58&lt;&gt;J59,K58&lt;&gt;K59,L58&lt;&gt;L59)),"R","")</f>
        <v/>
      </c>
      <c r="P59" s="37"/>
    </row>
    <row r="60" spans="2:16" s="25" customFormat="1" ht="15" customHeight="1">
      <c r="B60" s="44" t="s">
        <v>377</v>
      </c>
      <c r="C60" s="81" t="s">
        <v>24</v>
      </c>
      <c r="D60" s="82"/>
      <c r="E60" s="82"/>
      <c r="F60" s="82"/>
      <c r="G60" s="82"/>
      <c r="H60" s="82"/>
      <c r="I60" s="82"/>
      <c r="J60" s="82">
        <v>30</v>
      </c>
      <c r="K60" s="82"/>
      <c r="L60" s="82"/>
      <c r="M60" s="83">
        <f>IF(SUM(D60:L60)=0,"",IF(SUM(D60:L60)&gt;100,100,SUM(D60:L60)))</f>
        <v>30</v>
      </c>
      <c r="N60" s="26" t="str">
        <f>IF(AND(M60&lt;&gt;"",OR(M60&lt;M58,M60&lt;M59)),"*","")</f>
        <v/>
      </c>
      <c r="O60" s="51" t="str">
        <f>IF(AND(M59&lt;&gt;"",M60&lt;&gt;"",OR(D59&lt;&gt;D60,E59&lt;&gt;E60,F59&lt;&gt;F60,G59&lt;&gt;G60,H59&lt;&gt;H60,I59&lt;&gt;I60,J59&lt;&gt;J60,K59&lt;&gt;K60,L59&lt;&gt;L60)),"R","")</f>
        <v/>
      </c>
      <c r="P60" s="39" t="str">
        <f>IF(SUM(D60:L60)=0,"",IF(SUM(D60:L60)&gt;100,"^",IF(SUM(D60:L60)&lt;30,"Ödeme Yok!","")))</f>
        <v/>
      </c>
    </row>
    <row r="61" spans="2:16" ht="3" customHeight="1">
      <c r="B61" s="27"/>
      <c r="C61" s="33"/>
      <c r="D61" s="33"/>
      <c r="E61" s="33"/>
      <c r="F61" s="33"/>
      <c r="G61" s="33"/>
      <c r="H61" s="33"/>
      <c r="I61" s="33"/>
      <c r="J61" s="33"/>
      <c r="K61" s="33"/>
      <c r="L61" s="33"/>
      <c r="M61" s="33"/>
      <c r="N61" s="36"/>
      <c r="O61" s="36"/>
    </row>
    <row r="62" spans="2:16" s="25" customFormat="1" ht="15" customHeight="1">
      <c r="B62" s="53" t="s">
        <v>106</v>
      </c>
      <c r="C62" s="31" t="s">
        <v>28</v>
      </c>
      <c r="D62" s="40"/>
      <c r="E62" s="40"/>
      <c r="F62" s="40"/>
      <c r="G62" s="40"/>
      <c r="H62" s="40"/>
      <c r="I62" s="40"/>
      <c r="J62" s="40">
        <v>30</v>
      </c>
      <c r="K62" s="40"/>
      <c r="L62" s="40"/>
      <c r="M62" s="32">
        <f t="shared" ref="M62:M63" si="13">IF(SUM(D62:L62)=0,"",IF(SUM(D62:L62)&gt;100,100,SUM(D62:L62)))</f>
        <v>30</v>
      </c>
      <c r="N62" s="52"/>
      <c r="O62" s="50" t="str">
        <f>IF(SUM(D62:L62)&gt;100,"^","")</f>
        <v/>
      </c>
      <c r="P62" s="38"/>
    </row>
    <row r="63" spans="2:16" s="25" customFormat="1" ht="15" customHeight="1">
      <c r="B63" s="41" t="s">
        <v>393</v>
      </c>
      <c r="C63" s="31" t="s">
        <v>47</v>
      </c>
      <c r="D63" s="40"/>
      <c r="E63" s="40"/>
      <c r="F63" s="40"/>
      <c r="G63" s="40"/>
      <c r="H63" s="40"/>
      <c r="I63" s="40"/>
      <c r="J63" s="40">
        <v>30</v>
      </c>
      <c r="K63" s="40"/>
      <c r="L63" s="40"/>
      <c r="M63" s="32">
        <f t="shared" si="13"/>
        <v>30</v>
      </c>
      <c r="N63" s="49"/>
      <c r="O63" s="51" t="str">
        <f>IF(AND(M62&lt;&gt;"",M63&lt;&gt;"",OR(D62&lt;&gt;D63,E62&lt;&gt;E63,F62&lt;&gt;F63,G62&lt;&gt;G63,H62&lt;&gt;H63,I62&lt;&gt;I63,J62&lt;&gt;J63,K62&lt;&gt;K63,L62&lt;&gt;L63)),"R","")</f>
        <v/>
      </c>
      <c r="P63" s="37"/>
    </row>
    <row r="64" spans="2:16" s="25" customFormat="1" ht="15" customHeight="1">
      <c r="B64" s="44" t="s">
        <v>384</v>
      </c>
      <c r="C64" s="81" t="s">
        <v>24</v>
      </c>
      <c r="D64" s="82"/>
      <c r="E64" s="82"/>
      <c r="F64" s="82"/>
      <c r="G64" s="82"/>
      <c r="H64" s="82"/>
      <c r="I64" s="82"/>
      <c r="J64" s="82">
        <v>30</v>
      </c>
      <c r="K64" s="82"/>
      <c r="L64" s="82"/>
      <c r="M64" s="83">
        <f>IF(SUM(D64:L64)=0,"",IF(SUM(D64:L64)&gt;100,100,SUM(D64:L64)))</f>
        <v>30</v>
      </c>
      <c r="N64" s="26" t="str">
        <f>IF(AND(M64&lt;&gt;"",OR(M64&lt;M62,M64&lt;M63)),"*","")</f>
        <v/>
      </c>
      <c r="O64" s="51" t="str">
        <f>IF(AND(M63&lt;&gt;"",M64&lt;&gt;"",OR(D63&lt;&gt;D64,E63&lt;&gt;E64,F63&lt;&gt;F64,G63&lt;&gt;G64,H63&lt;&gt;H64,I63&lt;&gt;I64,J63&lt;&gt;J64,K63&lt;&gt;K64,L63&lt;&gt;L64)),"R","")</f>
        <v/>
      </c>
      <c r="P64" s="39" t="str">
        <f>IF(SUM(D64:L64)=0,"",IF(SUM(D64:L64)&gt;100,"^",IF(SUM(D64:L64)&lt;30,"Ödeme Yok!","")))</f>
        <v/>
      </c>
    </row>
    <row r="65" spans="2:16" ht="3" customHeight="1">
      <c r="B65" s="27"/>
      <c r="C65" s="33"/>
      <c r="D65" s="33"/>
      <c r="E65" s="33"/>
      <c r="F65" s="33"/>
      <c r="G65" s="33"/>
      <c r="H65" s="33"/>
      <c r="I65" s="33"/>
      <c r="J65" s="33"/>
      <c r="K65" s="33"/>
      <c r="L65" s="33"/>
      <c r="M65" s="33"/>
      <c r="N65" s="36"/>
      <c r="O65" s="36"/>
    </row>
    <row r="66" spans="2:16" s="25" customFormat="1" ht="15" customHeight="1">
      <c r="B66" s="53" t="s">
        <v>106</v>
      </c>
      <c r="C66" s="31" t="s">
        <v>28</v>
      </c>
      <c r="D66" s="40"/>
      <c r="E66" s="40"/>
      <c r="F66" s="40">
        <v>27.074999999999999</v>
      </c>
      <c r="G66" s="40"/>
      <c r="H66" s="40"/>
      <c r="I66" s="40"/>
      <c r="J66" s="40">
        <v>30</v>
      </c>
      <c r="K66" s="40"/>
      <c r="L66" s="40"/>
      <c r="M66" s="32">
        <f t="shared" ref="M66:M67" si="14">IF(SUM(D66:L66)=0,"",IF(SUM(D66:L66)&gt;100,100,SUM(D66:L66)))</f>
        <v>57.075000000000003</v>
      </c>
      <c r="N66" s="52"/>
      <c r="O66" s="50" t="str">
        <f>IF(SUM(D66:L66)&gt;100,"^","")</f>
        <v/>
      </c>
      <c r="P66" s="38"/>
    </row>
    <row r="67" spans="2:16" s="25" customFormat="1" ht="15" customHeight="1">
      <c r="B67" s="41" t="s">
        <v>385</v>
      </c>
      <c r="C67" s="31" t="s">
        <v>47</v>
      </c>
      <c r="D67" s="40"/>
      <c r="E67" s="40"/>
      <c r="F67" s="40">
        <v>27.074999999999999</v>
      </c>
      <c r="G67" s="40"/>
      <c r="H67" s="40"/>
      <c r="I67" s="40"/>
      <c r="J67" s="40">
        <v>30</v>
      </c>
      <c r="K67" s="40"/>
      <c r="L67" s="40"/>
      <c r="M67" s="32">
        <f t="shared" si="14"/>
        <v>57.075000000000003</v>
      </c>
      <c r="N67" s="49"/>
      <c r="O67" s="51" t="str">
        <f>IF(AND(M66&lt;&gt;"",M67&lt;&gt;"",OR(D66&lt;&gt;D67,E66&lt;&gt;E67,F66&lt;&gt;F67,G66&lt;&gt;G67,H66&lt;&gt;H67,I66&lt;&gt;I67,J66&lt;&gt;J67,K66&lt;&gt;K67,L66&lt;&gt;L67)),"R","")</f>
        <v/>
      </c>
      <c r="P67" s="37"/>
    </row>
    <row r="68" spans="2:16" s="25" customFormat="1" ht="15" customHeight="1">
      <c r="B68" s="44" t="s">
        <v>384</v>
      </c>
      <c r="C68" s="81" t="s">
        <v>24</v>
      </c>
      <c r="D68" s="82"/>
      <c r="E68" s="82"/>
      <c r="F68" s="82">
        <v>27.074999999999999</v>
      </c>
      <c r="G68" s="82"/>
      <c r="H68" s="82"/>
      <c r="I68" s="82"/>
      <c r="J68" s="82">
        <v>30</v>
      </c>
      <c r="K68" s="82"/>
      <c r="L68" s="82"/>
      <c r="M68" s="83">
        <f>IF(SUM(D68:L68)=0,"",IF(SUM(D68:L68)&gt;100,100,SUM(D68:L68)))</f>
        <v>57.075000000000003</v>
      </c>
      <c r="N68" s="26" t="str">
        <f>IF(AND(M68&lt;&gt;"",OR(M68&lt;M66,M68&lt;M67)),"*","")</f>
        <v/>
      </c>
      <c r="O68" s="51" t="str">
        <f>IF(AND(M67&lt;&gt;"",M68&lt;&gt;"",OR(D67&lt;&gt;D68,E67&lt;&gt;E68,F67&lt;&gt;F68,G67&lt;&gt;G68,H67&lt;&gt;H68,I67&lt;&gt;I68,J67&lt;&gt;J68,K67&lt;&gt;K68,L67&lt;&gt;L68)),"R","")</f>
        <v/>
      </c>
      <c r="P68" s="39" t="str">
        <f>IF(SUM(D68:L68)=0,"",IF(SUM(D68:L68)&gt;100,"^",IF(SUM(D68:L68)&lt;30,"Ödeme Yok!","")))</f>
        <v/>
      </c>
    </row>
    <row r="69" spans="2:16" ht="3" customHeight="1">
      <c r="B69" s="27"/>
      <c r="C69" s="33"/>
      <c r="D69" s="33"/>
      <c r="E69" s="33"/>
      <c r="F69" s="33"/>
      <c r="G69" s="33"/>
      <c r="H69" s="33"/>
      <c r="I69" s="33"/>
      <c r="J69" s="33"/>
      <c r="K69" s="33"/>
      <c r="L69" s="33"/>
      <c r="M69" s="33"/>
      <c r="N69" s="36"/>
      <c r="O69" s="36"/>
    </row>
    <row r="70" spans="2:16" s="25" customFormat="1" ht="15" customHeight="1">
      <c r="B70" s="53" t="s">
        <v>106</v>
      </c>
      <c r="C70" s="31" t="s">
        <v>28</v>
      </c>
      <c r="D70" s="40"/>
      <c r="E70" s="40"/>
      <c r="F70" s="40">
        <v>3.6</v>
      </c>
      <c r="G70" s="40"/>
      <c r="H70" s="40"/>
      <c r="I70" s="40"/>
      <c r="J70" s="40">
        <v>30</v>
      </c>
      <c r="K70" s="40"/>
      <c r="L70" s="40"/>
      <c r="M70" s="32">
        <f t="shared" ref="M70:M71" si="15">IF(SUM(D70:L70)=0,"",IF(SUM(D70:L70)&gt;100,100,SUM(D70:L70)))</f>
        <v>33.6</v>
      </c>
      <c r="N70" s="52"/>
      <c r="O70" s="50" t="str">
        <f>IF(SUM(D70:L70)&gt;100,"^","")</f>
        <v/>
      </c>
      <c r="P70" s="38"/>
    </row>
    <row r="71" spans="2:16" s="25" customFormat="1" ht="15" customHeight="1">
      <c r="B71" s="41" t="s">
        <v>386</v>
      </c>
      <c r="C71" s="31" t="s">
        <v>47</v>
      </c>
      <c r="D71" s="40"/>
      <c r="E71" s="40"/>
      <c r="F71" s="40">
        <v>3.6</v>
      </c>
      <c r="G71" s="40"/>
      <c r="H71" s="40"/>
      <c r="I71" s="40"/>
      <c r="J71" s="40">
        <v>30</v>
      </c>
      <c r="K71" s="40"/>
      <c r="L71" s="40"/>
      <c r="M71" s="32">
        <f t="shared" si="15"/>
        <v>33.6</v>
      </c>
      <c r="N71" s="49"/>
      <c r="O71" s="51" t="str">
        <f>IF(AND(M70&lt;&gt;"",M71&lt;&gt;"",OR(D70&lt;&gt;D71,E70&lt;&gt;E71,F70&lt;&gt;F71,G70&lt;&gt;G71,H70&lt;&gt;H71,I70&lt;&gt;I71,J70&lt;&gt;J71,K70&lt;&gt;K71,L70&lt;&gt;L71)),"R","")</f>
        <v/>
      </c>
      <c r="P71" s="37"/>
    </row>
    <row r="72" spans="2:16" s="25" customFormat="1" ht="15" customHeight="1">
      <c r="B72" s="44" t="s">
        <v>384</v>
      </c>
      <c r="C72" s="81" t="s">
        <v>24</v>
      </c>
      <c r="D72" s="82"/>
      <c r="E72" s="82"/>
      <c r="F72" s="82">
        <v>3.6</v>
      </c>
      <c r="G72" s="82"/>
      <c r="H72" s="82"/>
      <c r="I72" s="82"/>
      <c r="J72" s="82">
        <v>30</v>
      </c>
      <c r="K72" s="82"/>
      <c r="L72" s="82"/>
      <c r="M72" s="83">
        <f>IF(SUM(D72:L72)=0,"",IF(SUM(D72:L72)&gt;100,100,SUM(D72:L72)))</f>
        <v>33.6</v>
      </c>
      <c r="N72" s="26" t="str">
        <f>IF(AND(M72&lt;&gt;"",OR(M72&lt;M70,M72&lt;M71)),"*","")</f>
        <v/>
      </c>
      <c r="O72" s="51" t="str">
        <f>IF(AND(M71&lt;&gt;"",M72&lt;&gt;"",OR(D71&lt;&gt;D72,E71&lt;&gt;E72,F71&lt;&gt;F72,G71&lt;&gt;G72,H71&lt;&gt;H72,I71&lt;&gt;I72,J71&lt;&gt;J72,K71&lt;&gt;K72,L71&lt;&gt;L72)),"R","")</f>
        <v/>
      </c>
      <c r="P72" s="39" t="str">
        <f>IF(SUM(D72:L72)=0,"",IF(SUM(D72:L72)&gt;100,"^",IF(SUM(D72:L72)&lt;30,"Ödeme Yok!","")))</f>
        <v/>
      </c>
    </row>
    <row r="73" spans="2:16" ht="3" customHeight="1">
      <c r="B73" s="27"/>
      <c r="C73" s="33"/>
      <c r="D73" s="33"/>
      <c r="E73" s="33"/>
      <c r="F73" s="33"/>
      <c r="G73" s="33"/>
      <c r="H73" s="33"/>
      <c r="I73" s="33"/>
      <c r="J73" s="33"/>
      <c r="K73" s="33"/>
      <c r="L73" s="33"/>
      <c r="M73" s="33"/>
      <c r="N73" s="36"/>
      <c r="O73" s="36"/>
    </row>
    <row r="74" spans="2:16" s="25" customFormat="1" ht="15" customHeight="1">
      <c r="B74" s="53" t="s">
        <v>106</v>
      </c>
      <c r="C74" s="31" t="s">
        <v>28</v>
      </c>
      <c r="D74" s="40"/>
      <c r="E74" s="40"/>
      <c r="F74" s="40">
        <v>8.1</v>
      </c>
      <c r="G74" s="40"/>
      <c r="H74" s="40"/>
      <c r="I74" s="40"/>
      <c r="J74" s="40">
        <v>30</v>
      </c>
      <c r="K74" s="40"/>
      <c r="L74" s="40"/>
      <c r="M74" s="32">
        <f t="shared" ref="M74:M75" si="16">IF(SUM(D74:L74)=0,"",IF(SUM(D74:L74)&gt;100,100,SUM(D74:L74)))</f>
        <v>38.1</v>
      </c>
      <c r="N74" s="52"/>
      <c r="O74" s="50" t="str">
        <f>IF(SUM(D74:L74)&gt;100,"^","")</f>
        <v/>
      </c>
      <c r="P74" s="38"/>
    </row>
    <row r="75" spans="2:16" s="25" customFormat="1" ht="15" customHeight="1">
      <c r="B75" s="41" t="s">
        <v>387</v>
      </c>
      <c r="C75" s="31" t="s">
        <v>47</v>
      </c>
      <c r="D75" s="40"/>
      <c r="E75" s="40"/>
      <c r="F75" s="40">
        <v>8.1</v>
      </c>
      <c r="G75" s="40"/>
      <c r="H75" s="40"/>
      <c r="I75" s="40"/>
      <c r="J75" s="40">
        <v>30</v>
      </c>
      <c r="K75" s="40"/>
      <c r="L75" s="40"/>
      <c r="M75" s="32">
        <f t="shared" si="16"/>
        <v>38.1</v>
      </c>
      <c r="N75" s="49"/>
      <c r="O75" s="51" t="str">
        <f>IF(AND(M74&lt;&gt;"",M75&lt;&gt;"",OR(D74&lt;&gt;D75,E74&lt;&gt;E75,F74&lt;&gt;F75,G74&lt;&gt;G75,H74&lt;&gt;H75,I74&lt;&gt;I75,J74&lt;&gt;J75,K74&lt;&gt;K75,L74&lt;&gt;L75)),"R","")</f>
        <v/>
      </c>
      <c r="P75" s="37"/>
    </row>
    <row r="76" spans="2:16" s="25" customFormat="1" ht="15" customHeight="1">
      <c r="B76" s="44" t="s">
        <v>384</v>
      </c>
      <c r="C76" s="81" t="s">
        <v>24</v>
      </c>
      <c r="D76" s="82"/>
      <c r="E76" s="82"/>
      <c r="F76" s="82">
        <v>8.1</v>
      </c>
      <c r="G76" s="82"/>
      <c r="H76" s="82"/>
      <c r="I76" s="82"/>
      <c r="J76" s="82">
        <v>30</v>
      </c>
      <c r="K76" s="82"/>
      <c r="L76" s="82"/>
      <c r="M76" s="83">
        <f>IF(SUM(D76:L76)=0,"",IF(SUM(D76:L76)&gt;100,100,SUM(D76:L76)))</f>
        <v>38.1</v>
      </c>
      <c r="N76" s="26" t="str">
        <f>IF(AND(M76&lt;&gt;"",OR(M76&lt;M74,M76&lt;M75)),"*","")</f>
        <v/>
      </c>
      <c r="O76" s="51" t="str">
        <f>IF(AND(M75&lt;&gt;"",M76&lt;&gt;"",OR(D75&lt;&gt;D76,E75&lt;&gt;E76,F75&lt;&gt;F76,G75&lt;&gt;G76,H75&lt;&gt;H76,I75&lt;&gt;I76,J75&lt;&gt;J76,K75&lt;&gt;K76,L75&lt;&gt;L76)),"R","")</f>
        <v/>
      </c>
      <c r="P76" s="39" t="str">
        <f>IF(SUM(D76:L76)=0,"",IF(SUM(D76:L76)&gt;100,"^",IF(SUM(D76:L76)&lt;30,"Ödeme Yok!","")))</f>
        <v/>
      </c>
    </row>
    <row r="77" spans="2:16" ht="3" customHeight="1">
      <c r="B77" s="27"/>
      <c r="C77" s="33"/>
      <c r="D77" s="33"/>
      <c r="E77" s="33"/>
      <c r="F77" s="33"/>
      <c r="G77" s="33"/>
      <c r="H77" s="33"/>
      <c r="I77" s="33"/>
      <c r="J77" s="33"/>
      <c r="K77" s="33"/>
      <c r="L77" s="33"/>
      <c r="M77" s="33"/>
      <c r="N77" s="36"/>
      <c r="O77" s="36"/>
    </row>
    <row r="78" spans="2:16" s="25" customFormat="1" ht="15" customHeight="1">
      <c r="B78" s="53" t="s">
        <v>106</v>
      </c>
      <c r="C78" s="31" t="s">
        <v>28</v>
      </c>
      <c r="D78" s="40"/>
      <c r="E78" s="40"/>
      <c r="F78" s="40">
        <v>8.3680000000000003</v>
      </c>
      <c r="G78" s="40"/>
      <c r="H78" s="40"/>
      <c r="I78" s="40"/>
      <c r="J78" s="40">
        <v>30</v>
      </c>
      <c r="K78" s="40"/>
      <c r="L78" s="40"/>
      <c r="M78" s="32">
        <f t="shared" ref="M78:M79" si="17">IF(SUM(D78:L78)=0,"",IF(SUM(D78:L78)&gt;100,100,SUM(D78:L78)))</f>
        <v>38.368000000000002</v>
      </c>
      <c r="N78" s="52"/>
      <c r="O78" s="50" t="str">
        <f>IF(SUM(D78:L78)&gt;100,"^","")</f>
        <v/>
      </c>
      <c r="P78" s="38"/>
    </row>
    <row r="79" spans="2:16" s="25" customFormat="1" ht="15" customHeight="1">
      <c r="B79" s="41" t="s">
        <v>388</v>
      </c>
      <c r="C79" s="31" t="s">
        <v>47</v>
      </c>
      <c r="D79" s="40"/>
      <c r="E79" s="40"/>
      <c r="F79" s="40">
        <v>8.3680000000000003</v>
      </c>
      <c r="G79" s="40"/>
      <c r="H79" s="40"/>
      <c r="I79" s="40"/>
      <c r="J79" s="40">
        <v>30</v>
      </c>
      <c r="K79" s="40"/>
      <c r="L79" s="40"/>
      <c r="M79" s="32">
        <f t="shared" si="17"/>
        <v>38.368000000000002</v>
      </c>
      <c r="N79" s="49"/>
      <c r="O79" s="51" t="str">
        <f>IF(AND(M78&lt;&gt;"",M79&lt;&gt;"",OR(D78&lt;&gt;D79,E78&lt;&gt;E79,F78&lt;&gt;F79,G78&lt;&gt;G79,H78&lt;&gt;H79,I78&lt;&gt;I79,J78&lt;&gt;J79,K78&lt;&gt;K79,L78&lt;&gt;L79)),"R","")</f>
        <v/>
      </c>
      <c r="P79" s="37"/>
    </row>
    <row r="80" spans="2:16" s="25" customFormat="1" ht="15" customHeight="1">
      <c r="B80" s="44" t="s">
        <v>384</v>
      </c>
      <c r="C80" s="81" t="s">
        <v>24</v>
      </c>
      <c r="D80" s="82"/>
      <c r="E80" s="82"/>
      <c r="F80" s="82">
        <v>8.3680000000000003</v>
      </c>
      <c r="G80" s="82"/>
      <c r="H80" s="82"/>
      <c r="I80" s="82"/>
      <c r="J80" s="82">
        <v>30</v>
      </c>
      <c r="K80" s="82"/>
      <c r="L80" s="82"/>
      <c r="M80" s="83">
        <f>IF(SUM(D80:L80)=0,"",IF(SUM(D80:L80)&gt;100,100,SUM(D80:L80)))</f>
        <v>38.368000000000002</v>
      </c>
      <c r="N80" s="26" t="str">
        <f>IF(AND(M80&lt;&gt;"",OR(M80&lt;M78,M80&lt;M79)),"*","")</f>
        <v/>
      </c>
      <c r="O80" s="51" t="str">
        <f>IF(AND(M79&lt;&gt;"",M80&lt;&gt;"",OR(D79&lt;&gt;D80,E79&lt;&gt;E80,F79&lt;&gt;F80,G79&lt;&gt;G80,H79&lt;&gt;H80,I79&lt;&gt;I80,J79&lt;&gt;J80,K79&lt;&gt;K80,L79&lt;&gt;L80)),"R","")</f>
        <v/>
      </c>
      <c r="P80" s="39" t="str">
        <f>IF(SUM(D80:L80)=0,"",IF(SUM(D80:L80)&gt;100,"^",IF(SUM(D80:L80)&lt;30,"Ödeme Yok!","")))</f>
        <v/>
      </c>
    </row>
    <row r="81" spans="2:16" ht="3" customHeight="1">
      <c r="B81" s="27"/>
      <c r="C81" s="33"/>
      <c r="D81" s="33"/>
      <c r="E81" s="33"/>
      <c r="F81" s="33"/>
      <c r="G81" s="33"/>
      <c r="H81" s="33"/>
      <c r="I81" s="33"/>
      <c r="J81" s="33"/>
      <c r="K81" s="33"/>
      <c r="L81" s="33"/>
      <c r="M81" s="33"/>
      <c r="N81" s="36"/>
      <c r="O81" s="36"/>
    </row>
    <row r="82" spans="2:16" s="25" customFormat="1" ht="15" customHeight="1">
      <c r="B82" s="53" t="s">
        <v>107</v>
      </c>
      <c r="C82" s="31" t="s">
        <v>28</v>
      </c>
      <c r="D82" s="40"/>
      <c r="E82" s="40"/>
      <c r="F82" s="40">
        <v>16.245000000000001</v>
      </c>
      <c r="G82" s="40"/>
      <c r="H82" s="40"/>
      <c r="I82" s="40">
        <v>10.8</v>
      </c>
      <c r="J82" s="40">
        <v>30</v>
      </c>
      <c r="K82" s="40"/>
      <c r="L82" s="40"/>
      <c r="M82" s="32">
        <f t="shared" ref="M82:M83" si="18">IF(SUM(D82:L82)=0,"",IF(SUM(D82:L82)&gt;100,100,SUM(D82:L82)))</f>
        <v>57.045000000000002</v>
      </c>
      <c r="N82" s="52"/>
      <c r="O82" s="50" t="str">
        <f>IF(SUM(D82:L82)&gt;100,"^","")</f>
        <v/>
      </c>
      <c r="P82" s="38"/>
    </row>
    <row r="83" spans="2:16" s="25" customFormat="1" ht="15" customHeight="1">
      <c r="B83" s="41" t="s">
        <v>389</v>
      </c>
      <c r="C83" s="31" t="s">
        <v>47</v>
      </c>
      <c r="D83" s="40"/>
      <c r="E83" s="40"/>
      <c r="F83" s="40">
        <v>16.245000000000001</v>
      </c>
      <c r="G83" s="40"/>
      <c r="H83" s="40"/>
      <c r="I83" s="40">
        <v>10.8</v>
      </c>
      <c r="J83" s="40">
        <v>30</v>
      </c>
      <c r="K83" s="40"/>
      <c r="L83" s="40"/>
      <c r="M83" s="32">
        <f t="shared" si="18"/>
        <v>57.045000000000002</v>
      </c>
      <c r="N83" s="49"/>
      <c r="O83" s="51" t="str">
        <f>IF(AND(M82&lt;&gt;"",M83&lt;&gt;"",OR(D82&lt;&gt;D83,E82&lt;&gt;E83,F82&lt;&gt;F83,G82&lt;&gt;G83,H82&lt;&gt;H83,I82&lt;&gt;I83,J82&lt;&gt;J83,K82&lt;&gt;K83,L82&lt;&gt;L83)),"R","")</f>
        <v/>
      </c>
      <c r="P83" s="37"/>
    </row>
    <row r="84" spans="2:16" s="25" customFormat="1" ht="15" customHeight="1">
      <c r="B84" s="44" t="s">
        <v>384</v>
      </c>
      <c r="C84" s="81" t="s">
        <v>24</v>
      </c>
      <c r="D84" s="82"/>
      <c r="E84" s="82"/>
      <c r="F84" s="82">
        <v>16.245000000000001</v>
      </c>
      <c r="G84" s="82"/>
      <c r="H84" s="82"/>
      <c r="I84" s="82">
        <v>10.8</v>
      </c>
      <c r="J84" s="82">
        <v>30</v>
      </c>
      <c r="K84" s="82"/>
      <c r="L84" s="82"/>
      <c r="M84" s="83">
        <f>IF(SUM(D84:L84)=0,"",IF(SUM(D84:L84)&gt;100,100,SUM(D84:L84)))</f>
        <v>57.045000000000002</v>
      </c>
      <c r="N84" s="26" t="str">
        <f>IF(AND(M84&lt;&gt;"",OR(M84&lt;M82,M84&lt;M83)),"*","")</f>
        <v/>
      </c>
      <c r="O84" s="51" t="str">
        <f>IF(AND(M83&lt;&gt;"",M84&lt;&gt;"",OR(D83&lt;&gt;D84,E83&lt;&gt;E84,F83&lt;&gt;F84,G83&lt;&gt;G84,H83&lt;&gt;H84,I83&lt;&gt;I84,J83&lt;&gt;J84,K83&lt;&gt;K84,L83&lt;&gt;L84)),"R","")</f>
        <v/>
      </c>
      <c r="P84" s="39" t="str">
        <f>IF(SUM(D84:L84)=0,"",IF(SUM(D84:L84)&gt;100,"^",IF(SUM(D84:L84)&lt;30,"Ödeme Yok!","")))</f>
        <v/>
      </c>
    </row>
    <row r="85" spans="2:16" ht="3" customHeight="1">
      <c r="B85" s="27"/>
      <c r="C85" s="33"/>
      <c r="D85" s="33"/>
      <c r="E85" s="33"/>
      <c r="F85" s="33"/>
      <c r="G85" s="33"/>
      <c r="H85" s="33"/>
      <c r="I85" s="33"/>
      <c r="J85" s="33"/>
      <c r="K85" s="33"/>
      <c r="L85" s="33"/>
      <c r="M85" s="33"/>
      <c r="N85" s="36"/>
      <c r="O85" s="36"/>
    </row>
    <row r="86" spans="2:16" s="25" customFormat="1" ht="15" customHeight="1">
      <c r="B86" s="53" t="s">
        <v>44</v>
      </c>
      <c r="C86" s="31" t="s">
        <v>28</v>
      </c>
      <c r="D86" s="40"/>
      <c r="E86" s="40"/>
      <c r="F86" s="40">
        <v>10.8</v>
      </c>
      <c r="G86" s="40"/>
      <c r="H86" s="40"/>
      <c r="I86" s="40"/>
      <c r="J86" s="40">
        <v>30</v>
      </c>
      <c r="K86" s="40"/>
      <c r="L86" s="40"/>
      <c r="M86" s="32">
        <f t="shared" ref="M86:M87" si="19">IF(SUM(D86:L86)=0,"",IF(SUM(D86:L86)&gt;100,100,SUM(D86:L86)))</f>
        <v>40.799999999999997</v>
      </c>
      <c r="N86" s="52"/>
      <c r="O86" s="50" t="str">
        <f>IF(SUM(D86:L86)&gt;100,"^","")</f>
        <v/>
      </c>
      <c r="P86" s="38"/>
    </row>
    <row r="87" spans="2:16" s="25" customFormat="1" ht="15" customHeight="1">
      <c r="B87" s="41" t="s">
        <v>390</v>
      </c>
      <c r="C87" s="31" t="s">
        <v>47</v>
      </c>
      <c r="D87" s="40"/>
      <c r="E87" s="40"/>
      <c r="F87" s="40">
        <v>10.8</v>
      </c>
      <c r="G87" s="40"/>
      <c r="H87" s="40"/>
      <c r="I87" s="40"/>
      <c r="J87" s="40">
        <v>30</v>
      </c>
      <c r="K87" s="40"/>
      <c r="L87" s="40"/>
      <c r="M87" s="32">
        <f t="shared" si="19"/>
        <v>40.799999999999997</v>
      </c>
      <c r="N87" s="49"/>
      <c r="O87" s="51" t="str">
        <f>IF(AND(M86&lt;&gt;"",M87&lt;&gt;"",OR(D86&lt;&gt;D87,E86&lt;&gt;E87,F86&lt;&gt;F87,G86&lt;&gt;G87,H86&lt;&gt;H87,I86&lt;&gt;I87,J86&lt;&gt;J87,K86&lt;&gt;K87,L86&lt;&gt;L87)),"R","")</f>
        <v/>
      </c>
      <c r="P87" s="37"/>
    </row>
    <row r="88" spans="2:16" s="25" customFormat="1" ht="15" customHeight="1">
      <c r="B88" s="44" t="s">
        <v>384</v>
      </c>
      <c r="C88" s="81" t="s">
        <v>24</v>
      </c>
      <c r="D88" s="82"/>
      <c r="E88" s="82"/>
      <c r="F88" s="82">
        <v>10.8</v>
      </c>
      <c r="G88" s="82"/>
      <c r="H88" s="82"/>
      <c r="I88" s="82"/>
      <c r="J88" s="82">
        <v>30</v>
      </c>
      <c r="K88" s="82"/>
      <c r="L88" s="82"/>
      <c r="M88" s="83">
        <f>IF(SUM(D88:L88)=0,"",IF(SUM(D88:L88)&gt;100,100,SUM(D88:L88)))</f>
        <v>40.799999999999997</v>
      </c>
      <c r="N88" s="26" t="str">
        <f>IF(AND(M88&lt;&gt;"",OR(M88&lt;M86,M88&lt;M87)),"*","")</f>
        <v/>
      </c>
      <c r="O88" s="51" t="str">
        <f>IF(AND(M87&lt;&gt;"",M88&lt;&gt;"",OR(D87&lt;&gt;D88,E87&lt;&gt;E88,F87&lt;&gt;F88,G87&lt;&gt;G88,H87&lt;&gt;H88,I87&lt;&gt;I88,J87&lt;&gt;J88,K87&lt;&gt;K88,L87&lt;&gt;L88)),"R","")</f>
        <v/>
      </c>
      <c r="P88" s="39" t="str">
        <f>IF(SUM(D88:L88)=0,"",IF(SUM(D88:L88)&gt;100,"^",IF(SUM(D88:L88)&lt;30,"Ödeme Yok!","")))</f>
        <v/>
      </c>
    </row>
    <row r="89" spans="2:16" ht="21.75" customHeight="1">
      <c r="B89" s="27"/>
      <c r="C89" s="33"/>
      <c r="D89" s="33"/>
      <c r="E89" s="33"/>
      <c r="F89" s="33"/>
      <c r="G89" s="33"/>
      <c r="H89" s="33"/>
      <c r="I89" s="33"/>
      <c r="J89" s="33"/>
      <c r="K89" s="33"/>
      <c r="L89" s="33"/>
      <c r="M89" s="33"/>
      <c r="N89" s="36"/>
      <c r="O89" s="36"/>
    </row>
    <row r="90" spans="2:16" s="25" customFormat="1" ht="15" customHeight="1">
      <c r="B90" s="53" t="s">
        <v>44</v>
      </c>
      <c r="C90" s="31" t="s">
        <v>28</v>
      </c>
      <c r="D90" s="40"/>
      <c r="E90" s="40"/>
      <c r="F90" s="40">
        <v>0.64300000000000002</v>
      </c>
      <c r="G90" s="40"/>
      <c r="H90" s="40"/>
      <c r="I90" s="40"/>
      <c r="J90" s="40">
        <v>30</v>
      </c>
      <c r="K90" s="40"/>
      <c r="L90" s="40"/>
      <c r="M90" s="32">
        <f t="shared" ref="M90:M91" si="20">IF(SUM(D90:L90)=0,"",IF(SUM(D90:L90)&gt;100,100,SUM(D90:L90)))</f>
        <v>30.643000000000001</v>
      </c>
      <c r="N90" s="52"/>
      <c r="O90" s="50" t="str">
        <f>IF(SUM(D90:L90)&gt;100,"^","")</f>
        <v/>
      </c>
      <c r="P90" s="38"/>
    </row>
    <row r="91" spans="2:16" s="25" customFormat="1" ht="15" customHeight="1">
      <c r="B91" s="41" t="s">
        <v>391</v>
      </c>
      <c r="C91" s="31" t="s">
        <v>47</v>
      </c>
      <c r="D91" s="40"/>
      <c r="E91" s="40"/>
      <c r="F91" s="40">
        <v>0.64300000000000002</v>
      </c>
      <c r="G91" s="40"/>
      <c r="H91" s="40"/>
      <c r="I91" s="40"/>
      <c r="J91" s="40">
        <v>30</v>
      </c>
      <c r="K91" s="40"/>
      <c r="L91" s="40"/>
      <c r="M91" s="32">
        <f t="shared" si="20"/>
        <v>30.643000000000001</v>
      </c>
      <c r="N91" s="49"/>
      <c r="O91" s="51" t="str">
        <f>IF(AND(M90&lt;&gt;"",M91&lt;&gt;"",OR(D90&lt;&gt;D91,E90&lt;&gt;E91,F90&lt;&gt;F91,G90&lt;&gt;G91,H90&lt;&gt;H91,I90&lt;&gt;I91,J90&lt;&gt;J91,K90&lt;&gt;K91,L90&lt;&gt;L91)),"R","")</f>
        <v/>
      </c>
      <c r="P91" s="37"/>
    </row>
    <row r="92" spans="2:16" s="25" customFormat="1" ht="15" customHeight="1">
      <c r="B92" s="44" t="s">
        <v>384</v>
      </c>
      <c r="C92" s="81" t="s">
        <v>24</v>
      </c>
      <c r="D92" s="82"/>
      <c r="E92" s="82"/>
      <c r="F92" s="82">
        <v>0.64300000000000002</v>
      </c>
      <c r="G92" s="82"/>
      <c r="H92" s="82"/>
      <c r="I92" s="82"/>
      <c r="J92" s="82">
        <v>30</v>
      </c>
      <c r="K92" s="82"/>
      <c r="L92" s="82"/>
      <c r="M92" s="83">
        <f>IF(SUM(D92:L92)=0,"",IF(SUM(D92:L92)&gt;100,100,SUM(D92:L92)))</f>
        <v>30.643000000000001</v>
      </c>
      <c r="N92" s="26" t="str">
        <f>IF(AND(M92&lt;&gt;"",OR(M92&lt;M90,M92&lt;M91)),"*","")</f>
        <v/>
      </c>
      <c r="O92" s="51" t="str">
        <f>IF(AND(M91&lt;&gt;"",M92&lt;&gt;"",OR(D91&lt;&gt;D92,E91&lt;&gt;E92,F91&lt;&gt;F92,G91&lt;&gt;G92,H91&lt;&gt;H92,I91&lt;&gt;I92,J91&lt;&gt;J92,K91&lt;&gt;K92,L91&lt;&gt;L92)),"R","")</f>
        <v/>
      </c>
      <c r="P92" s="39" t="str">
        <f>IF(SUM(D92:L92)=0,"",IF(SUM(D92:L92)&gt;100,"^",IF(SUM(D92:L92)&lt;30,"Ödeme Yok!","")))</f>
        <v/>
      </c>
    </row>
    <row r="93" spans="2:16" ht="3" customHeight="1">
      <c r="B93" s="27"/>
      <c r="C93" s="33"/>
      <c r="D93" s="33"/>
      <c r="E93" s="33"/>
      <c r="F93" s="33"/>
      <c r="G93" s="33"/>
      <c r="H93" s="33"/>
      <c r="I93" s="33"/>
      <c r="J93" s="33"/>
      <c r="K93" s="33"/>
      <c r="L93" s="33"/>
      <c r="M93" s="33"/>
      <c r="N93" s="36"/>
      <c r="O93" s="36"/>
    </row>
    <row r="94" spans="2:16" s="25" customFormat="1" ht="15" customHeight="1">
      <c r="B94" s="53" t="s">
        <v>44</v>
      </c>
      <c r="C94" s="31" t="s">
        <v>28</v>
      </c>
      <c r="D94" s="40"/>
      <c r="E94" s="40"/>
      <c r="F94" s="40">
        <v>12.385999999999999</v>
      </c>
      <c r="G94" s="40"/>
      <c r="H94" s="40"/>
      <c r="I94" s="40"/>
      <c r="J94" s="40">
        <v>29.4</v>
      </c>
      <c r="K94" s="40"/>
      <c r="L94" s="40"/>
      <c r="M94" s="32">
        <f t="shared" ref="M94:M95" si="21">IF(SUM(D94:L94)=0,"",IF(SUM(D94:L94)&gt;100,100,SUM(D94:L94)))</f>
        <v>41.786000000000001</v>
      </c>
      <c r="N94" s="52"/>
      <c r="O94" s="50" t="str">
        <f>IF(SUM(D94:L94)&gt;100,"^","")</f>
        <v/>
      </c>
      <c r="P94" s="38"/>
    </row>
    <row r="95" spans="2:16" s="25" customFormat="1" ht="15" customHeight="1">
      <c r="B95" s="41" t="s">
        <v>392</v>
      </c>
      <c r="C95" s="31" t="s">
        <v>47</v>
      </c>
      <c r="D95" s="40"/>
      <c r="E95" s="40"/>
      <c r="F95" s="40">
        <v>12.385999999999999</v>
      </c>
      <c r="G95" s="40"/>
      <c r="H95" s="40"/>
      <c r="I95" s="40"/>
      <c r="J95" s="40">
        <v>29.4</v>
      </c>
      <c r="K95" s="40"/>
      <c r="L95" s="40"/>
      <c r="M95" s="32">
        <f t="shared" si="21"/>
        <v>41.786000000000001</v>
      </c>
      <c r="N95" s="49"/>
      <c r="O95" s="51" t="str">
        <f>IF(AND(M94&lt;&gt;"",M95&lt;&gt;"",OR(D94&lt;&gt;D95,E94&lt;&gt;E95,F94&lt;&gt;F95,G94&lt;&gt;G95,H94&lt;&gt;H95,I94&lt;&gt;I95,J94&lt;&gt;J95,K94&lt;&gt;K95,L94&lt;&gt;L95)),"R","")</f>
        <v/>
      </c>
      <c r="P95" s="37"/>
    </row>
    <row r="96" spans="2:16" s="25" customFormat="1" ht="15" customHeight="1">
      <c r="B96" s="44" t="s">
        <v>384</v>
      </c>
      <c r="C96" s="81" t="s">
        <v>24</v>
      </c>
      <c r="D96" s="82"/>
      <c r="E96" s="82"/>
      <c r="F96" s="82">
        <v>12.385999999999999</v>
      </c>
      <c r="G96" s="82"/>
      <c r="H96" s="82"/>
      <c r="I96" s="82"/>
      <c r="J96" s="82">
        <v>29.4</v>
      </c>
      <c r="K96" s="82"/>
      <c r="L96" s="82"/>
      <c r="M96" s="83">
        <f>IF(SUM(D96:L96)=0,"",IF(SUM(D96:L96)&gt;100,100,SUM(D96:L96)))</f>
        <v>41.786000000000001</v>
      </c>
      <c r="N96" s="26" t="str">
        <f>IF(AND(M96&lt;&gt;"",OR(M96&lt;M94,M96&lt;M95)),"*","")</f>
        <v/>
      </c>
      <c r="O96" s="51" t="str">
        <f>IF(AND(M95&lt;&gt;"",M96&lt;&gt;"",OR(D95&lt;&gt;D96,E95&lt;&gt;E96,F95&lt;&gt;F96,G95&lt;&gt;G96,H95&lt;&gt;H96,I95&lt;&gt;I96,J95&lt;&gt;J96,K95&lt;&gt;K96,L95&lt;&gt;L96)),"R","")</f>
        <v/>
      </c>
      <c r="P96" s="39" t="str">
        <f>IF(SUM(D96:L96)=0,"",IF(SUM(D96:L96)&gt;100,"^",IF(SUM(D96:L96)&lt;30,"Ödeme Yok!","")))</f>
        <v/>
      </c>
    </row>
    <row r="97" spans="2:16" ht="3" customHeight="1">
      <c r="B97" s="27"/>
      <c r="C97" s="33"/>
      <c r="D97" s="33"/>
      <c r="E97" s="33"/>
      <c r="F97" s="33"/>
      <c r="G97" s="33"/>
      <c r="H97" s="33"/>
      <c r="I97" s="33"/>
      <c r="J97" s="33"/>
      <c r="K97" s="33"/>
      <c r="L97" s="33"/>
      <c r="M97" s="33"/>
      <c r="N97" s="36"/>
      <c r="O97" s="36"/>
    </row>
    <row r="98" spans="2:16" s="25" customFormat="1" ht="15" customHeight="1">
      <c r="B98" s="53" t="s">
        <v>106</v>
      </c>
      <c r="C98" s="31" t="s">
        <v>28</v>
      </c>
      <c r="D98" s="40">
        <v>8</v>
      </c>
      <c r="E98" s="40"/>
      <c r="F98" s="40">
        <v>30</v>
      </c>
      <c r="G98" s="40"/>
      <c r="H98" s="40"/>
      <c r="I98" s="40"/>
      <c r="J98" s="40">
        <v>30</v>
      </c>
      <c r="K98" s="40">
        <v>20</v>
      </c>
      <c r="L98" s="40"/>
      <c r="M98" s="32">
        <f t="shared" ref="M98:M99" si="22">IF(SUM(D98:L98)=0,"",IF(SUM(D98:L98)&gt;100,100,SUM(D98:L98)))</f>
        <v>88</v>
      </c>
      <c r="N98" s="52"/>
      <c r="O98" s="50" t="str">
        <f>IF(SUM(D98:L98)&gt;100,"^","")</f>
        <v/>
      </c>
      <c r="P98" s="38"/>
    </row>
    <row r="99" spans="2:16" s="25" customFormat="1" ht="15" customHeight="1">
      <c r="B99" s="41" t="s">
        <v>395</v>
      </c>
      <c r="C99" s="31" t="s">
        <v>47</v>
      </c>
      <c r="D99" s="40">
        <v>8</v>
      </c>
      <c r="E99" s="40"/>
      <c r="F99" s="40">
        <v>30</v>
      </c>
      <c r="G99" s="40"/>
      <c r="H99" s="40"/>
      <c r="I99" s="40"/>
      <c r="J99" s="40">
        <v>30</v>
      </c>
      <c r="K99" s="40">
        <v>20</v>
      </c>
      <c r="L99" s="40"/>
      <c r="M99" s="32">
        <f t="shared" si="22"/>
        <v>88</v>
      </c>
      <c r="N99" s="49"/>
      <c r="O99" s="51" t="str">
        <f>IF(AND(M98&lt;&gt;"",M99&lt;&gt;"",OR(D98&lt;&gt;D99,E98&lt;&gt;E99,F98&lt;&gt;F99,G98&lt;&gt;G99,H98&lt;&gt;H99,I98&lt;&gt;I99,J98&lt;&gt;J99,K98&lt;&gt;K99,L98&lt;&gt;L99)),"R","")</f>
        <v/>
      </c>
      <c r="P99" s="37"/>
    </row>
    <row r="100" spans="2:16" s="25" customFormat="1" ht="15" customHeight="1">
      <c r="B100" s="44" t="s">
        <v>394</v>
      </c>
      <c r="C100" s="81" t="s">
        <v>24</v>
      </c>
      <c r="D100" s="82">
        <v>8</v>
      </c>
      <c r="E100" s="82"/>
      <c r="F100" s="82">
        <v>30</v>
      </c>
      <c r="G100" s="82"/>
      <c r="H100" s="82"/>
      <c r="I100" s="82"/>
      <c r="J100" s="82">
        <v>30</v>
      </c>
      <c r="K100" s="82">
        <v>20</v>
      </c>
      <c r="L100" s="82"/>
      <c r="M100" s="83">
        <f>IF(SUM(D100:L100)=0,"",IF(SUM(D100:L100)&gt;100,100,SUM(D100:L100)))</f>
        <v>88</v>
      </c>
      <c r="N100" s="26" t="str">
        <f>IF(AND(M100&lt;&gt;"",OR(M100&lt;M98,M100&lt;M99)),"*","")</f>
        <v/>
      </c>
      <c r="O100" s="51" t="str">
        <f>IF(AND(M99&lt;&gt;"",M100&lt;&gt;"",OR(D99&lt;&gt;D100,E99&lt;&gt;E100,F99&lt;&gt;F100,G99&lt;&gt;G100,H99&lt;&gt;H100,I99&lt;&gt;I100,J99&lt;&gt;J100,K99&lt;&gt;K100,L99&lt;&gt;L100)),"R","")</f>
        <v/>
      </c>
      <c r="P100" s="39" t="str">
        <f>IF(SUM(D100:L100)=0,"",IF(SUM(D100:L100)&gt;100,"^",IF(SUM(D100:L100)&lt;30,"Ödeme Yok!","")))</f>
        <v/>
      </c>
    </row>
    <row r="101" spans="2:16" ht="3" customHeight="1">
      <c r="B101" s="27"/>
      <c r="C101" s="33"/>
      <c r="D101" s="33"/>
      <c r="E101" s="33"/>
      <c r="F101" s="33"/>
      <c r="G101" s="33"/>
      <c r="H101" s="33"/>
      <c r="I101" s="33"/>
      <c r="J101" s="33"/>
      <c r="K101" s="33"/>
      <c r="L101" s="33"/>
      <c r="M101" s="33"/>
      <c r="N101" s="36"/>
      <c r="O101" s="36"/>
    </row>
    <row r="102" spans="2:16" s="25" customFormat="1" ht="15" customHeight="1">
      <c r="B102" s="53" t="s">
        <v>106</v>
      </c>
      <c r="C102" s="31" t="s">
        <v>28</v>
      </c>
      <c r="D102" s="40"/>
      <c r="E102" s="40"/>
      <c r="F102" s="40">
        <v>30</v>
      </c>
      <c r="G102" s="40"/>
      <c r="H102" s="40"/>
      <c r="I102" s="40"/>
      <c r="J102" s="40">
        <v>30</v>
      </c>
      <c r="K102" s="40">
        <v>20</v>
      </c>
      <c r="L102" s="40"/>
      <c r="M102" s="32">
        <f t="shared" ref="M102:M103" si="23">IF(SUM(D102:L102)=0,"",IF(SUM(D102:L102)&gt;100,100,SUM(D102:L102)))</f>
        <v>80</v>
      </c>
      <c r="N102" s="52"/>
      <c r="O102" s="50" t="str">
        <f>IF(SUM(D102:L102)&gt;100,"^","")</f>
        <v/>
      </c>
      <c r="P102" s="38"/>
    </row>
    <row r="103" spans="2:16" s="25" customFormat="1" ht="15" customHeight="1">
      <c r="B103" s="41" t="s">
        <v>396</v>
      </c>
      <c r="C103" s="31" t="s">
        <v>47</v>
      </c>
      <c r="D103" s="40"/>
      <c r="E103" s="40"/>
      <c r="F103" s="40">
        <v>30</v>
      </c>
      <c r="G103" s="40"/>
      <c r="H103" s="40"/>
      <c r="I103" s="40"/>
      <c r="J103" s="40">
        <v>30</v>
      </c>
      <c r="K103" s="40">
        <v>20</v>
      </c>
      <c r="L103" s="40"/>
      <c r="M103" s="32">
        <f t="shared" si="23"/>
        <v>80</v>
      </c>
      <c r="N103" s="49"/>
      <c r="O103" s="51" t="str">
        <f>IF(AND(M102&lt;&gt;"",M103&lt;&gt;"",OR(D102&lt;&gt;D103,E102&lt;&gt;E103,F102&lt;&gt;F103,G102&lt;&gt;G103,H102&lt;&gt;H103,I102&lt;&gt;I103,J102&lt;&gt;J103,K102&lt;&gt;K103,L102&lt;&gt;L103)),"R","")</f>
        <v/>
      </c>
      <c r="P103" s="37"/>
    </row>
    <row r="104" spans="2:16" s="25" customFormat="1" ht="15" customHeight="1">
      <c r="B104" s="44" t="s">
        <v>394</v>
      </c>
      <c r="C104" s="81" t="s">
        <v>24</v>
      </c>
      <c r="D104" s="82"/>
      <c r="E104" s="82"/>
      <c r="F104" s="82">
        <v>30</v>
      </c>
      <c r="G104" s="82"/>
      <c r="H104" s="82"/>
      <c r="I104" s="82"/>
      <c r="J104" s="82">
        <v>30</v>
      </c>
      <c r="K104" s="82">
        <v>20</v>
      </c>
      <c r="L104" s="82"/>
      <c r="M104" s="83">
        <f>IF(SUM(D104:L104)=0,"",IF(SUM(D104:L104)&gt;100,100,SUM(D104:L104)))</f>
        <v>80</v>
      </c>
      <c r="N104" s="26" t="str">
        <f>IF(AND(M104&lt;&gt;"",OR(M104&lt;M102,M104&lt;M103)),"*","")</f>
        <v/>
      </c>
      <c r="O104" s="51" t="str">
        <f>IF(AND(M103&lt;&gt;"",M104&lt;&gt;"",OR(D103&lt;&gt;D104,E103&lt;&gt;E104,F103&lt;&gt;F104,G103&lt;&gt;G104,H103&lt;&gt;H104,I103&lt;&gt;I104,J103&lt;&gt;J104,K103&lt;&gt;K104,L103&lt;&gt;L104)),"R","")</f>
        <v/>
      </c>
      <c r="P104" s="39" t="str">
        <f>IF(SUM(D104:L104)=0,"",IF(SUM(D104:L104)&gt;100,"^",IF(SUM(D104:L104)&lt;30,"Ödeme Yok!","")))</f>
        <v/>
      </c>
    </row>
    <row r="105" spans="2:16" ht="3" customHeight="1">
      <c r="B105" s="27"/>
      <c r="C105" s="33"/>
      <c r="D105" s="33"/>
      <c r="E105" s="33"/>
      <c r="F105" s="33"/>
      <c r="G105" s="33"/>
      <c r="H105" s="33"/>
      <c r="I105" s="33"/>
      <c r="J105" s="33"/>
      <c r="K105" s="33"/>
      <c r="L105" s="33"/>
      <c r="M105" s="33"/>
      <c r="N105" s="36"/>
      <c r="O105" s="36"/>
    </row>
    <row r="106" spans="2:16" s="25" customFormat="1" ht="15" customHeight="1">
      <c r="B106" s="53" t="s">
        <v>106</v>
      </c>
      <c r="C106" s="31" t="s">
        <v>28</v>
      </c>
      <c r="D106" s="40"/>
      <c r="E106" s="40"/>
      <c r="F106" s="40">
        <v>30</v>
      </c>
      <c r="G106" s="40"/>
      <c r="H106" s="40"/>
      <c r="I106" s="40"/>
      <c r="J106" s="40">
        <v>30</v>
      </c>
      <c r="K106" s="40"/>
      <c r="L106" s="40"/>
      <c r="M106" s="32">
        <f t="shared" ref="M106:M107" si="24">IF(SUM(D106:L106)=0,"",IF(SUM(D106:L106)&gt;100,100,SUM(D106:L106)))</f>
        <v>60</v>
      </c>
      <c r="N106" s="52"/>
      <c r="O106" s="50" t="str">
        <f>IF(SUM(D106:L106)&gt;100,"^","")</f>
        <v/>
      </c>
      <c r="P106" s="38"/>
    </row>
    <row r="107" spans="2:16" s="25" customFormat="1" ht="15" customHeight="1">
      <c r="B107" s="41" t="s">
        <v>397</v>
      </c>
      <c r="C107" s="31" t="s">
        <v>47</v>
      </c>
      <c r="D107" s="40"/>
      <c r="E107" s="40"/>
      <c r="F107" s="40">
        <v>30</v>
      </c>
      <c r="G107" s="40"/>
      <c r="H107" s="40"/>
      <c r="I107" s="40"/>
      <c r="J107" s="40">
        <v>30</v>
      </c>
      <c r="K107" s="40"/>
      <c r="L107" s="40"/>
      <c r="M107" s="32">
        <f t="shared" si="24"/>
        <v>60</v>
      </c>
      <c r="N107" s="49"/>
      <c r="O107" s="51" t="str">
        <f>IF(AND(M106&lt;&gt;"",M107&lt;&gt;"",OR(D106&lt;&gt;D107,E106&lt;&gt;E107,F106&lt;&gt;F107,G106&lt;&gt;G107,H106&lt;&gt;H107,I106&lt;&gt;I107,J106&lt;&gt;J107,K106&lt;&gt;K107,L106&lt;&gt;L107)),"R","")</f>
        <v/>
      </c>
      <c r="P107" s="37"/>
    </row>
    <row r="108" spans="2:16" s="25" customFormat="1" ht="15" customHeight="1">
      <c r="B108" s="44" t="s">
        <v>394</v>
      </c>
      <c r="C108" s="81" t="s">
        <v>24</v>
      </c>
      <c r="D108" s="82"/>
      <c r="E108" s="82"/>
      <c r="F108" s="82">
        <v>30</v>
      </c>
      <c r="G108" s="82"/>
      <c r="H108" s="82"/>
      <c r="I108" s="82"/>
      <c r="J108" s="82">
        <v>30</v>
      </c>
      <c r="K108" s="82"/>
      <c r="L108" s="82"/>
      <c r="M108" s="83">
        <f>IF(SUM(D108:L108)=0,"",IF(SUM(D108:L108)&gt;100,100,SUM(D108:L108)))</f>
        <v>60</v>
      </c>
      <c r="N108" s="26" t="str">
        <f>IF(AND(M108&lt;&gt;"",OR(M108&lt;M106,M108&lt;M107)),"*","")</f>
        <v/>
      </c>
      <c r="O108" s="51" t="str">
        <f>IF(AND(M107&lt;&gt;"",M108&lt;&gt;"",OR(D107&lt;&gt;D108,E107&lt;&gt;E108,F107&lt;&gt;F108,G107&lt;&gt;G108,H107&lt;&gt;H108,I107&lt;&gt;I108,J107&lt;&gt;J108,K107&lt;&gt;K108,L107&lt;&gt;L108)),"R","")</f>
        <v/>
      </c>
      <c r="P108" s="39" t="str">
        <f>IF(SUM(D108:L108)=0,"",IF(SUM(D108:L108)&gt;100,"^",IF(SUM(D108:L108)&lt;30,"Ödeme Yok!","")))</f>
        <v/>
      </c>
    </row>
    <row r="109" spans="2:16" ht="3" customHeight="1">
      <c r="B109" s="27"/>
      <c r="C109" s="33"/>
      <c r="D109" s="33"/>
      <c r="E109" s="33"/>
      <c r="F109" s="33"/>
      <c r="G109" s="33"/>
      <c r="H109" s="33"/>
      <c r="I109" s="33"/>
      <c r="J109" s="33"/>
      <c r="K109" s="33"/>
      <c r="L109" s="33"/>
      <c r="M109" s="33"/>
      <c r="N109" s="36"/>
      <c r="O109" s="36"/>
    </row>
    <row r="110" spans="2:16" s="25" customFormat="1" ht="15" customHeight="1">
      <c r="B110" s="53" t="s">
        <v>106</v>
      </c>
      <c r="C110" s="31" t="s">
        <v>28</v>
      </c>
      <c r="D110" s="40"/>
      <c r="E110" s="40"/>
      <c r="F110" s="40">
        <v>10.050000000000001</v>
      </c>
      <c r="G110" s="40"/>
      <c r="H110" s="40"/>
      <c r="I110" s="40"/>
      <c r="J110" s="40">
        <v>30</v>
      </c>
      <c r="K110" s="40"/>
      <c r="L110" s="40"/>
      <c r="M110" s="32">
        <f t="shared" ref="M110:M111" si="25">IF(SUM(D110:L110)=0,"",IF(SUM(D110:L110)&gt;100,100,SUM(D110:L110)))</f>
        <v>40.049999999999997</v>
      </c>
      <c r="N110" s="52"/>
      <c r="O110" s="50" t="str">
        <f>IF(SUM(D110:L110)&gt;100,"^","")</f>
        <v/>
      </c>
      <c r="P110" s="38"/>
    </row>
    <row r="111" spans="2:16" s="25" customFormat="1" ht="15" customHeight="1">
      <c r="B111" s="41" t="s">
        <v>398</v>
      </c>
      <c r="C111" s="31" t="s">
        <v>47</v>
      </c>
      <c r="D111" s="40"/>
      <c r="E111" s="40"/>
      <c r="F111" s="40">
        <v>8.25</v>
      </c>
      <c r="G111" s="40"/>
      <c r="H111" s="40"/>
      <c r="I111" s="40"/>
      <c r="J111" s="40">
        <v>30</v>
      </c>
      <c r="K111" s="40"/>
      <c r="L111" s="40"/>
      <c r="M111" s="32">
        <f t="shared" si="25"/>
        <v>38.25</v>
      </c>
      <c r="N111" s="49"/>
      <c r="O111" s="51" t="str">
        <f>IF(AND(M110&lt;&gt;"",M111&lt;&gt;"",OR(D110&lt;&gt;D111,E110&lt;&gt;E111,F110&lt;&gt;F111,G110&lt;&gt;G111,H110&lt;&gt;H111,I110&lt;&gt;I111,J110&lt;&gt;J111,K110&lt;&gt;K111,L110&lt;&gt;L111)),"R","")</f>
        <v>R</v>
      </c>
      <c r="P111" s="37"/>
    </row>
    <row r="112" spans="2:16" s="25" customFormat="1" ht="15" customHeight="1">
      <c r="B112" s="44" t="s">
        <v>394</v>
      </c>
      <c r="C112" s="81" t="s">
        <v>24</v>
      </c>
      <c r="D112" s="82"/>
      <c r="E112" s="82"/>
      <c r="F112" s="82">
        <v>8.25</v>
      </c>
      <c r="G112" s="82"/>
      <c r="H112" s="82"/>
      <c r="I112" s="82"/>
      <c r="J112" s="82">
        <v>30</v>
      </c>
      <c r="K112" s="82"/>
      <c r="L112" s="82"/>
      <c r="M112" s="83">
        <f>IF(SUM(D112:L112)=0,"",IF(SUM(D112:L112)&gt;100,100,SUM(D112:L112)))</f>
        <v>38.25</v>
      </c>
      <c r="N112" s="26" t="str">
        <f>IF(AND(M112&lt;&gt;"",OR(M112&lt;M110,M112&lt;M111)),"*","")</f>
        <v>*</v>
      </c>
      <c r="O112" s="51" t="str">
        <f>IF(AND(M111&lt;&gt;"",M112&lt;&gt;"",OR(D111&lt;&gt;D112,E111&lt;&gt;E112,F111&lt;&gt;F112,G111&lt;&gt;G112,H111&lt;&gt;H112,I111&lt;&gt;I112,J111&lt;&gt;J112,K111&lt;&gt;K112,L111&lt;&gt;L112)),"R","")</f>
        <v/>
      </c>
      <c r="P112" s="39" t="str">
        <f>IF(SUM(D112:L112)=0,"",IF(SUM(D112:L112)&gt;100,"^",IF(SUM(D112:L112)&lt;30,"Ödeme Yok!","")))</f>
        <v/>
      </c>
    </row>
    <row r="113" spans="2:16" ht="3" customHeight="1">
      <c r="B113" s="27"/>
      <c r="C113" s="33"/>
      <c r="D113" s="33"/>
      <c r="E113" s="33"/>
      <c r="F113" s="33"/>
      <c r="G113" s="33"/>
      <c r="H113" s="33"/>
      <c r="I113" s="33"/>
      <c r="J113" s="33"/>
      <c r="K113" s="33"/>
      <c r="L113" s="33"/>
      <c r="M113" s="33"/>
      <c r="N113" s="36"/>
      <c r="O113" s="36"/>
    </row>
    <row r="114" spans="2:16" s="25" customFormat="1" ht="15" customHeight="1">
      <c r="B114" s="53" t="s">
        <v>106</v>
      </c>
      <c r="C114" s="31" t="s">
        <v>28</v>
      </c>
      <c r="D114" s="40"/>
      <c r="E114" s="40"/>
      <c r="F114" s="40">
        <v>2.29</v>
      </c>
      <c r="G114" s="40"/>
      <c r="H114" s="40"/>
      <c r="I114" s="40"/>
      <c r="J114" s="40">
        <v>30</v>
      </c>
      <c r="K114" s="40"/>
      <c r="L114" s="40"/>
      <c r="M114" s="32">
        <f t="shared" ref="M114:M115" si="26">IF(SUM(D114:L114)=0,"",IF(SUM(D114:L114)&gt;100,100,SUM(D114:L114)))</f>
        <v>32.29</v>
      </c>
      <c r="N114" s="52"/>
      <c r="O114" s="50" t="str">
        <f>IF(SUM(D114:L114)&gt;100,"^","")</f>
        <v/>
      </c>
      <c r="P114" s="38"/>
    </row>
    <row r="115" spans="2:16" s="25" customFormat="1" ht="15" customHeight="1">
      <c r="B115" s="41" t="s">
        <v>399</v>
      </c>
      <c r="C115" s="31" t="s">
        <v>47</v>
      </c>
      <c r="D115" s="40"/>
      <c r="E115" s="40"/>
      <c r="F115" s="40">
        <v>2.29</v>
      </c>
      <c r="G115" s="40"/>
      <c r="H115" s="40"/>
      <c r="I115" s="40"/>
      <c r="J115" s="40">
        <v>30</v>
      </c>
      <c r="K115" s="40"/>
      <c r="L115" s="40"/>
      <c r="M115" s="32">
        <f t="shared" si="26"/>
        <v>32.29</v>
      </c>
      <c r="N115" s="49"/>
      <c r="O115" s="51" t="str">
        <f>IF(AND(M114&lt;&gt;"",M115&lt;&gt;"",OR(D114&lt;&gt;D115,E114&lt;&gt;E115,F114&lt;&gt;F115,G114&lt;&gt;G115,H114&lt;&gt;H115,I114&lt;&gt;I115,J114&lt;&gt;J115,K114&lt;&gt;K115,L114&lt;&gt;L115)),"R","")</f>
        <v/>
      </c>
      <c r="P115" s="37"/>
    </row>
    <row r="116" spans="2:16" s="25" customFormat="1" ht="15" customHeight="1">
      <c r="B116" s="44" t="s">
        <v>394</v>
      </c>
      <c r="C116" s="81" t="s">
        <v>24</v>
      </c>
      <c r="D116" s="82"/>
      <c r="E116" s="82"/>
      <c r="F116" s="82">
        <v>2.29</v>
      </c>
      <c r="G116" s="82"/>
      <c r="H116" s="82"/>
      <c r="I116" s="82"/>
      <c r="J116" s="82">
        <v>30</v>
      </c>
      <c r="K116" s="82"/>
      <c r="L116" s="82"/>
      <c r="M116" s="83">
        <f>IF(SUM(D116:L116)=0,"",IF(SUM(D116:L116)&gt;100,100,SUM(D116:L116)))</f>
        <v>32.29</v>
      </c>
      <c r="N116" s="26" t="str">
        <f>IF(AND(M116&lt;&gt;"",OR(M116&lt;M114,M116&lt;M115)),"*","")</f>
        <v/>
      </c>
      <c r="O116" s="51" t="str">
        <f>IF(AND(M115&lt;&gt;"",M116&lt;&gt;"",OR(D115&lt;&gt;D116,E115&lt;&gt;E116,F115&lt;&gt;F116,G115&lt;&gt;G116,H115&lt;&gt;H116,I115&lt;&gt;I116,J115&lt;&gt;J116,K115&lt;&gt;K116,L115&lt;&gt;L116)),"R","")</f>
        <v/>
      </c>
      <c r="P116" s="39"/>
    </row>
    <row r="117" spans="2:16" ht="3" customHeight="1">
      <c r="B117" s="27"/>
      <c r="C117" s="33"/>
      <c r="D117" s="33"/>
      <c r="E117" s="33"/>
      <c r="F117" s="33"/>
      <c r="G117" s="33"/>
      <c r="H117" s="33"/>
      <c r="I117" s="33"/>
      <c r="J117" s="33"/>
      <c r="K117" s="33"/>
      <c r="L117" s="33"/>
      <c r="M117" s="33"/>
      <c r="N117" s="36"/>
      <c r="O117" s="36"/>
    </row>
    <row r="118" spans="2:16" s="25" customFormat="1" ht="15" customHeight="1">
      <c r="B118" s="53" t="s">
        <v>106</v>
      </c>
      <c r="C118" s="31" t="s">
        <v>28</v>
      </c>
      <c r="D118" s="40"/>
      <c r="E118" s="40"/>
      <c r="F118" s="40"/>
      <c r="G118" s="40"/>
      <c r="H118" s="40"/>
      <c r="I118" s="40"/>
      <c r="J118" s="40">
        <v>30</v>
      </c>
      <c r="K118" s="40"/>
      <c r="L118" s="40"/>
      <c r="M118" s="32">
        <f t="shared" ref="M118:M119" si="27">IF(SUM(D118:L118)=0,"",IF(SUM(D118:L118)&gt;100,100,SUM(D118:L118)))</f>
        <v>30</v>
      </c>
      <c r="N118" s="52"/>
      <c r="O118" s="50" t="str">
        <f>IF(SUM(D118:L118)&gt;100,"^","")</f>
        <v/>
      </c>
      <c r="P118" s="38"/>
    </row>
    <row r="119" spans="2:16" s="25" customFormat="1" ht="15" customHeight="1">
      <c r="B119" s="41" t="s">
        <v>400</v>
      </c>
      <c r="C119" s="31" t="s">
        <v>47</v>
      </c>
      <c r="D119" s="40"/>
      <c r="E119" s="40"/>
      <c r="F119" s="40"/>
      <c r="G119" s="40"/>
      <c r="H119" s="40"/>
      <c r="I119" s="40"/>
      <c r="J119" s="40">
        <v>30</v>
      </c>
      <c r="K119" s="40"/>
      <c r="L119" s="40"/>
      <c r="M119" s="32">
        <f t="shared" si="27"/>
        <v>30</v>
      </c>
      <c r="N119" s="49"/>
      <c r="O119" s="51" t="str">
        <f>IF(AND(M118&lt;&gt;"",M119&lt;&gt;"",OR(D118&lt;&gt;D119,E118&lt;&gt;E119,F118&lt;&gt;F119,G118&lt;&gt;G119,H118&lt;&gt;H119,I118&lt;&gt;I119,J118&lt;&gt;J119,K118&lt;&gt;K119,L118&lt;&gt;L119)),"R","")</f>
        <v/>
      </c>
      <c r="P119" s="37"/>
    </row>
    <row r="120" spans="2:16" s="25" customFormat="1" ht="15" customHeight="1">
      <c r="B120" s="44" t="s">
        <v>394</v>
      </c>
      <c r="C120" s="81" t="s">
        <v>24</v>
      </c>
      <c r="D120" s="82"/>
      <c r="E120" s="82"/>
      <c r="F120" s="82"/>
      <c r="G120" s="82"/>
      <c r="H120" s="82"/>
      <c r="I120" s="82"/>
      <c r="J120" s="82">
        <v>30</v>
      </c>
      <c r="K120" s="82"/>
      <c r="L120" s="82"/>
      <c r="M120" s="83">
        <f>IF(SUM(D120:L120)=0,"",IF(SUM(D120:L120)&gt;100,100,SUM(D120:L120)))</f>
        <v>30</v>
      </c>
      <c r="N120" s="26" t="str">
        <f>IF(AND(M120&lt;&gt;"",OR(M120&lt;M118,M120&lt;M119)),"*","")</f>
        <v/>
      </c>
      <c r="O120" s="51" t="str">
        <f>IF(AND(M119&lt;&gt;"",M120&lt;&gt;"",OR(D119&lt;&gt;D120,E119&lt;&gt;E120,F119&lt;&gt;F120,G119&lt;&gt;G120,H119&lt;&gt;H120,I119&lt;&gt;I120,J119&lt;&gt;J120,K119&lt;&gt;K120,L119&lt;&gt;L120)),"R","")</f>
        <v/>
      </c>
      <c r="P120" s="39" t="str">
        <f>IF(SUM(D120:L120)=0,"",IF(SUM(D120:L120)&gt;100,"^",IF(SUM(D120:L120)&lt;30,"Ödeme Yok!","")))</f>
        <v/>
      </c>
    </row>
    <row r="121" spans="2:16" ht="3" customHeight="1">
      <c r="B121" s="27"/>
      <c r="C121" s="33"/>
      <c r="D121" s="33"/>
      <c r="E121" s="33"/>
      <c r="F121" s="33"/>
      <c r="G121" s="33"/>
      <c r="H121" s="33"/>
      <c r="I121" s="33"/>
      <c r="J121" s="33"/>
      <c r="K121" s="33"/>
      <c r="L121" s="33"/>
      <c r="M121" s="33"/>
      <c r="N121" s="36"/>
      <c r="O121" s="36"/>
    </row>
    <row r="122" spans="2:16" s="25" customFormat="1" ht="15" customHeight="1">
      <c r="B122" s="53" t="s">
        <v>107</v>
      </c>
      <c r="C122" s="31" t="s">
        <v>28</v>
      </c>
      <c r="D122" s="40"/>
      <c r="E122" s="40"/>
      <c r="F122" s="40">
        <v>30</v>
      </c>
      <c r="G122" s="40"/>
      <c r="H122" s="40"/>
      <c r="I122" s="40"/>
      <c r="J122" s="40">
        <v>30</v>
      </c>
      <c r="K122" s="40">
        <v>1.8</v>
      </c>
      <c r="L122" s="40"/>
      <c r="M122" s="32">
        <f t="shared" ref="M122:M123" si="28">IF(SUM(D122:L122)=0,"",IF(SUM(D122:L122)&gt;100,100,SUM(D122:L122)))</f>
        <v>61.8</v>
      </c>
      <c r="N122" s="52"/>
      <c r="O122" s="50" t="str">
        <f>IF(SUM(D122:L122)&gt;100,"^","")</f>
        <v/>
      </c>
      <c r="P122" s="38"/>
    </row>
    <row r="123" spans="2:16" s="25" customFormat="1" ht="15" customHeight="1">
      <c r="B123" s="41" t="s">
        <v>401</v>
      </c>
      <c r="C123" s="31" t="s">
        <v>47</v>
      </c>
      <c r="D123" s="40"/>
      <c r="E123" s="40"/>
      <c r="F123" s="40">
        <v>30</v>
      </c>
      <c r="G123" s="40"/>
      <c r="H123" s="40"/>
      <c r="I123" s="40"/>
      <c r="J123" s="40">
        <v>30</v>
      </c>
      <c r="K123" s="40">
        <v>1.8</v>
      </c>
      <c r="L123" s="40"/>
      <c r="M123" s="32">
        <f t="shared" si="28"/>
        <v>61.8</v>
      </c>
      <c r="N123" s="49"/>
      <c r="O123" s="51" t="str">
        <f>IF(AND(M122&lt;&gt;"",M123&lt;&gt;"",OR(D122&lt;&gt;D123,E122&lt;&gt;E123,F122&lt;&gt;F123,G122&lt;&gt;G123,H122&lt;&gt;H123,I122&lt;&gt;I123,J122&lt;&gt;J123,K122&lt;&gt;K123,L122&lt;&gt;L123)),"R","")</f>
        <v/>
      </c>
      <c r="P123" s="37"/>
    </row>
    <row r="124" spans="2:16" s="25" customFormat="1" ht="15" customHeight="1">
      <c r="B124" s="44" t="s">
        <v>394</v>
      </c>
      <c r="C124" s="81" t="s">
        <v>24</v>
      </c>
      <c r="D124" s="82"/>
      <c r="E124" s="82"/>
      <c r="F124" s="82">
        <v>30</v>
      </c>
      <c r="G124" s="82"/>
      <c r="H124" s="82"/>
      <c r="I124" s="82"/>
      <c r="J124" s="82">
        <v>30</v>
      </c>
      <c r="K124" s="82">
        <v>1.8</v>
      </c>
      <c r="L124" s="82"/>
      <c r="M124" s="83">
        <f>IF(SUM(D124:L124)=0,"",IF(SUM(D124:L124)&gt;100,100,SUM(D124:L124)))</f>
        <v>61.8</v>
      </c>
      <c r="N124" s="26" t="str">
        <f>IF(AND(M124&lt;&gt;"",OR(M124&lt;M122,M124&lt;M123)),"*","")</f>
        <v/>
      </c>
      <c r="O124" s="51" t="str">
        <f>IF(AND(M123&lt;&gt;"",M124&lt;&gt;"",OR(D123&lt;&gt;D124,E123&lt;&gt;E124,F123&lt;&gt;F124,G123&lt;&gt;G124,H123&lt;&gt;H124,I123&lt;&gt;I124,J123&lt;&gt;J124,K123&lt;&gt;K124,L123&lt;&gt;L124)),"R","")</f>
        <v/>
      </c>
      <c r="P124" s="39" t="str">
        <f>IF(SUM(D124:L124)=0,"",IF(SUM(D124:L124)&gt;100,"^",IF(SUM(D124:L124)&lt;30,"Ödeme Yok!","")))</f>
        <v/>
      </c>
    </row>
    <row r="125" spans="2:16" ht="3" customHeight="1">
      <c r="B125" s="27"/>
      <c r="C125" s="33"/>
      <c r="D125" s="33"/>
      <c r="E125" s="33"/>
      <c r="F125" s="33"/>
      <c r="G125" s="33"/>
      <c r="H125" s="33"/>
      <c r="I125" s="33"/>
      <c r="J125" s="33"/>
      <c r="K125" s="33"/>
      <c r="L125" s="33"/>
      <c r="M125" s="33"/>
      <c r="N125" s="36"/>
      <c r="O125" s="36"/>
    </row>
    <row r="126" spans="2:16" s="25" customFormat="1" ht="15" customHeight="1">
      <c r="B126" s="53" t="s">
        <v>107</v>
      </c>
      <c r="C126" s="31" t="s">
        <v>28</v>
      </c>
      <c r="D126" s="40"/>
      <c r="E126" s="40"/>
      <c r="F126" s="40">
        <v>27.6</v>
      </c>
      <c r="G126" s="40"/>
      <c r="H126" s="40"/>
      <c r="I126" s="40"/>
      <c r="J126" s="40">
        <v>30</v>
      </c>
      <c r="K126" s="40"/>
      <c r="L126" s="40"/>
      <c r="M126" s="32">
        <f t="shared" ref="M126:M127" si="29">IF(SUM(D126:L126)=0,"",IF(SUM(D126:L126)&gt;100,100,SUM(D126:L126)))</f>
        <v>57.6</v>
      </c>
      <c r="N126" s="52"/>
      <c r="O126" s="50" t="str">
        <f>IF(SUM(D126:L126)&gt;100,"^","")</f>
        <v/>
      </c>
      <c r="P126" s="38"/>
    </row>
    <row r="127" spans="2:16" s="25" customFormat="1" ht="15" customHeight="1">
      <c r="B127" s="41" t="s">
        <v>402</v>
      </c>
      <c r="C127" s="31" t="s">
        <v>47</v>
      </c>
      <c r="D127" s="40"/>
      <c r="E127" s="40"/>
      <c r="F127" s="40">
        <v>25.2</v>
      </c>
      <c r="G127" s="40"/>
      <c r="H127" s="40"/>
      <c r="I127" s="40"/>
      <c r="J127" s="40">
        <v>30</v>
      </c>
      <c r="K127" s="40"/>
      <c r="L127" s="40"/>
      <c r="M127" s="32">
        <f t="shared" si="29"/>
        <v>55.2</v>
      </c>
      <c r="N127" s="49"/>
      <c r="O127" s="51" t="str">
        <f>IF(AND(M126&lt;&gt;"",M127&lt;&gt;"",OR(D126&lt;&gt;D127,E126&lt;&gt;E127,F126&lt;&gt;F127,G126&lt;&gt;G127,H126&lt;&gt;H127,I126&lt;&gt;I127,J126&lt;&gt;J127,K126&lt;&gt;K127,L126&lt;&gt;L127)),"R","")</f>
        <v>R</v>
      </c>
      <c r="P127" s="37"/>
    </row>
    <row r="128" spans="2:16" s="25" customFormat="1" ht="15" customHeight="1">
      <c r="B128" s="44" t="s">
        <v>394</v>
      </c>
      <c r="C128" s="81" t="s">
        <v>24</v>
      </c>
      <c r="D128" s="82"/>
      <c r="E128" s="82"/>
      <c r="F128" s="82">
        <v>25.2</v>
      </c>
      <c r="G128" s="82"/>
      <c r="H128" s="82"/>
      <c r="I128" s="82"/>
      <c r="J128" s="82">
        <v>30</v>
      </c>
      <c r="K128" s="82"/>
      <c r="L128" s="82"/>
      <c r="M128" s="83">
        <f>IF(SUM(D128:L128)=0,"",IF(SUM(D128:L128)&gt;100,100,SUM(D128:L128)))</f>
        <v>55.2</v>
      </c>
      <c r="N128" s="26" t="str">
        <f>IF(AND(M128&lt;&gt;"",OR(M128&lt;M126,M128&lt;M127)),"*","")</f>
        <v>*</v>
      </c>
      <c r="O128" s="51" t="str">
        <f>IF(AND(M127&lt;&gt;"",M128&lt;&gt;"",OR(D127&lt;&gt;D128,E127&lt;&gt;E128,F127&lt;&gt;F128,G127&lt;&gt;G128,H127&lt;&gt;H128,I127&lt;&gt;I128,J127&lt;&gt;J128,K127&lt;&gt;K128,L127&lt;&gt;L128)),"R","")</f>
        <v/>
      </c>
      <c r="P128" s="39" t="str">
        <f>IF(SUM(D128:L128)=0,"",IF(SUM(D128:L128)&gt;100,"^",IF(SUM(D128:L128)&lt;30,"Ödeme Yok!","")))</f>
        <v/>
      </c>
    </row>
    <row r="129" spans="2:16" ht="3" customHeight="1">
      <c r="B129" s="27"/>
      <c r="C129" s="33"/>
      <c r="D129" s="33"/>
      <c r="E129" s="33"/>
      <c r="F129" s="33"/>
      <c r="G129" s="33"/>
      <c r="H129" s="33"/>
      <c r="I129" s="33"/>
      <c r="J129" s="33"/>
      <c r="K129" s="33"/>
      <c r="L129" s="33"/>
      <c r="M129" s="33"/>
      <c r="N129" s="36"/>
      <c r="O129" s="36"/>
    </row>
    <row r="130" spans="2:16" s="25" customFormat="1" ht="15" customHeight="1">
      <c r="B130" s="53" t="s">
        <v>107</v>
      </c>
      <c r="C130" s="31" t="s">
        <v>28</v>
      </c>
      <c r="D130" s="40"/>
      <c r="E130" s="40"/>
      <c r="F130" s="40">
        <v>17.7</v>
      </c>
      <c r="G130" s="40"/>
      <c r="H130" s="40"/>
      <c r="I130" s="40"/>
      <c r="J130" s="40">
        <v>30</v>
      </c>
      <c r="K130" s="40"/>
      <c r="L130" s="40"/>
      <c r="M130" s="32">
        <f t="shared" ref="M130:M131" si="30">IF(SUM(D130:L130)=0,"",IF(SUM(D130:L130)&gt;100,100,SUM(D130:L130)))</f>
        <v>47.7</v>
      </c>
      <c r="N130" s="52"/>
      <c r="O130" s="50" t="str">
        <f>IF(SUM(D130:L130)&gt;100,"^","")</f>
        <v/>
      </c>
      <c r="P130" s="38"/>
    </row>
    <row r="131" spans="2:16" s="25" customFormat="1" ht="15" customHeight="1">
      <c r="B131" s="41" t="s">
        <v>403</v>
      </c>
      <c r="C131" s="31" t="s">
        <v>47</v>
      </c>
      <c r="D131" s="40"/>
      <c r="E131" s="40"/>
      <c r="F131" s="40">
        <v>14.4</v>
      </c>
      <c r="G131" s="40"/>
      <c r="H131" s="40"/>
      <c r="I131" s="40"/>
      <c r="J131" s="40">
        <v>30</v>
      </c>
      <c r="K131" s="40"/>
      <c r="L131" s="40"/>
      <c r="M131" s="32">
        <f t="shared" si="30"/>
        <v>44.4</v>
      </c>
      <c r="N131" s="49"/>
      <c r="O131" s="51" t="str">
        <f>IF(AND(M130&lt;&gt;"",M131&lt;&gt;"",OR(D130&lt;&gt;D131,E130&lt;&gt;E131,F130&lt;&gt;F131,G130&lt;&gt;G131,H130&lt;&gt;H131,I130&lt;&gt;I131,J130&lt;&gt;J131,K130&lt;&gt;K131,L130&lt;&gt;L131)),"R","")</f>
        <v>R</v>
      </c>
      <c r="P131" s="37"/>
    </row>
    <row r="132" spans="2:16" s="25" customFormat="1" ht="15" customHeight="1">
      <c r="B132" s="44" t="s">
        <v>394</v>
      </c>
      <c r="C132" s="81" t="s">
        <v>24</v>
      </c>
      <c r="D132" s="82"/>
      <c r="E132" s="82"/>
      <c r="F132" s="82">
        <v>14.4</v>
      </c>
      <c r="G132" s="82"/>
      <c r="H132" s="82"/>
      <c r="I132" s="82"/>
      <c r="J132" s="82">
        <v>30</v>
      </c>
      <c r="K132" s="82"/>
      <c r="L132" s="82"/>
      <c r="M132" s="83">
        <f>IF(SUM(D132:L132)=0,"",IF(SUM(D132:L132)&gt;100,100,SUM(D132:L132)))</f>
        <v>44.4</v>
      </c>
      <c r="N132" s="26" t="str">
        <f>IF(AND(M132&lt;&gt;"",OR(M132&lt;M130,M132&lt;M131)),"*","")</f>
        <v>*</v>
      </c>
      <c r="O132" s="51" t="str">
        <f>IF(AND(M131&lt;&gt;"",M132&lt;&gt;"",OR(D131&lt;&gt;D132,E131&lt;&gt;E132,F131&lt;&gt;F132,G131&lt;&gt;G132,H131&lt;&gt;H132,I131&lt;&gt;I132,J131&lt;&gt;J132,K131&lt;&gt;K132,L131&lt;&gt;L132)),"R","")</f>
        <v/>
      </c>
      <c r="P132" s="39" t="str">
        <f>IF(SUM(D132:L132)=0,"",IF(SUM(D132:L132)&gt;100,"^",IF(SUM(D132:L132)&lt;30,"Ödeme Yok!","")))</f>
        <v/>
      </c>
    </row>
    <row r="133" spans="2:16" ht="20.25" customHeight="1">
      <c r="B133" s="27"/>
      <c r="C133" s="33"/>
      <c r="D133" s="33"/>
      <c r="E133" s="33"/>
      <c r="F133" s="33"/>
      <c r="G133" s="33"/>
      <c r="H133" s="33"/>
      <c r="I133" s="33"/>
      <c r="J133" s="33"/>
      <c r="K133" s="33"/>
      <c r="L133" s="33"/>
      <c r="M133" s="33"/>
      <c r="N133" s="36"/>
      <c r="O133" s="36"/>
    </row>
    <row r="134" spans="2:16" s="25" customFormat="1" ht="15" customHeight="1">
      <c r="B134" s="53" t="s">
        <v>107</v>
      </c>
      <c r="C134" s="31" t="s">
        <v>28</v>
      </c>
      <c r="D134" s="40"/>
      <c r="E134" s="40"/>
      <c r="F134" s="40">
        <v>30</v>
      </c>
      <c r="G134" s="40"/>
      <c r="H134" s="40"/>
      <c r="I134" s="40"/>
      <c r="J134" s="40">
        <v>30</v>
      </c>
      <c r="K134" s="40"/>
      <c r="L134" s="40"/>
      <c r="M134" s="32">
        <f t="shared" ref="M134:M135" si="31">IF(SUM(D134:L134)=0,"",IF(SUM(D134:L134)&gt;100,100,SUM(D134:L134)))</f>
        <v>60</v>
      </c>
      <c r="N134" s="52"/>
      <c r="O134" s="50" t="str">
        <f>IF(SUM(D134:L134)&gt;100,"^","")</f>
        <v/>
      </c>
      <c r="P134" s="38"/>
    </row>
    <row r="135" spans="2:16" s="25" customFormat="1" ht="15" customHeight="1">
      <c r="B135" s="41" t="s">
        <v>405</v>
      </c>
      <c r="C135" s="31" t="s">
        <v>47</v>
      </c>
      <c r="D135" s="40"/>
      <c r="E135" s="40"/>
      <c r="F135" s="40">
        <v>30</v>
      </c>
      <c r="G135" s="40"/>
      <c r="H135" s="40"/>
      <c r="I135" s="40"/>
      <c r="J135" s="40">
        <v>30</v>
      </c>
      <c r="K135" s="40"/>
      <c r="L135" s="40"/>
      <c r="M135" s="32">
        <f t="shared" si="31"/>
        <v>60</v>
      </c>
      <c r="N135" s="49"/>
      <c r="O135" s="51" t="str">
        <f>IF(AND(M134&lt;&gt;"",M135&lt;&gt;"",OR(D134&lt;&gt;D135,E134&lt;&gt;E135,F134&lt;&gt;F135,G134&lt;&gt;G135,H134&lt;&gt;H135,I134&lt;&gt;I135,J134&lt;&gt;J135,K134&lt;&gt;K135,L134&lt;&gt;L135)),"R","")</f>
        <v/>
      </c>
      <c r="P135" s="37"/>
    </row>
    <row r="136" spans="2:16" s="25" customFormat="1" ht="15" customHeight="1">
      <c r="B136" s="44" t="s">
        <v>404</v>
      </c>
      <c r="C136" s="81" t="s">
        <v>24</v>
      </c>
      <c r="D136" s="82"/>
      <c r="E136" s="82"/>
      <c r="F136" s="82">
        <v>30</v>
      </c>
      <c r="G136" s="82"/>
      <c r="H136" s="82"/>
      <c r="I136" s="82"/>
      <c r="J136" s="82">
        <v>30</v>
      </c>
      <c r="K136" s="82"/>
      <c r="L136" s="82"/>
      <c r="M136" s="83">
        <f>IF(SUM(D136:L136)=0,"",IF(SUM(D136:L136)&gt;100,100,SUM(D136:L136)))</f>
        <v>60</v>
      </c>
      <c r="N136" s="26" t="str">
        <f>IF(AND(M136&lt;&gt;"",OR(M136&lt;M134,M136&lt;M135)),"*","")</f>
        <v/>
      </c>
      <c r="O136" s="51" t="str">
        <f>IF(AND(M135&lt;&gt;"",M136&lt;&gt;"",OR(D135&lt;&gt;D136,E135&lt;&gt;E136,F135&lt;&gt;F136,G135&lt;&gt;G136,H135&lt;&gt;H136,I135&lt;&gt;I136,J135&lt;&gt;J136,K135&lt;&gt;K136,L135&lt;&gt;L136)),"R","")</f>
        <v/>
      </c>
      <c r="P136" s="39" t="str">
        <f>IF(SUM(D136:L136)=0,"",IF(SUM(D136:L136)&gt;100,"^",IF(SUM(D136:L136)&lt;30,"Ödeme Yok!","")))</f>
        <v/>
      </c>
    </row>
    <row r="137" spans="2:16" ht="3" customHeight="1">
      <c r="B137" s="27"/>
      <c r="C137" s="33"/>
      <c r="D137" s="33"/>
      <c r="E137" s="33"/>
      <c r="F137" s="33"/>
      <c r="G137" s="33"/>
      <c r="H137" s="33"/>
      <c r="I137" s="33"/>
      <c r="J137" s="33"/>
      <c r="K137" s="33"/>
      <c r="L137" s="33"/>
      <c r="M137" s="33"/>
      <c r="N137" s="36"/>
      <c r="O137" s="36"/>
    </row>
    <row r="138" spans="2:16" s="25" customFormat="1" ht="15" customHeight="1">
      <c r="B138" s="53" t="s">
        <v>107</v>
      </c>
      <c r="C138" s="31" t="s">
        <v>28</v>
      </c>
      <c r="D138" s="40"/>
      <c r="E138" s="40"/>
      <c r="F138" s="40">
        <v>30</v>
      </c>
      <c r="G138" s="40"/>
      <c r="H138" s="40"/>
      <c r="I138" s="40"/>
      <c r="J138" s="40">
        <v>7.2</v>
      </c>
      <c r="K138" s="40"/>
      <c r="L138" s="40"/>
      <c r="M138" s="32">
        <f t="shared" ref="M138:M139" si="32">IF(SUM(D138:L138)=0,"",IF(SUM(D138:L138)&gt;100,100,SUM(D138:L138)))</f>
        <v>37.200000000000003</v>
      </c>
      <c r="N138" s="52"/>
      <c r="O138" s="50" t="str">
        <f>IF(SUM(D138:L138)&gt;100,"^","")</f>
        <v/>
      </c>
      <c r="P138" s="38"/>
    </row>
    <row r="139" spans="2:16" s="25" customFormat="1" ht="15" customHeight="1">
      <c r="B139" s="41" t="s">
        <v>406</v>
      </c>
      <c r="C139" s="31" t="s">
        <v>47</v>
      </c>
      <c r="D139" s="40"/>
      <c r="E139" s="40"/>
      <c r="F139" s="40">
        <v>30</v>
      </c>
      <c r="G139" s="40"/>
      <c r="H139" s="40"/>
      <c r="I139" s="40"/>
      <c r="J139" s="40">
        <v>7.2</v>
      </c>
      <c r="K139" s="40"/>
      <c r="L139" s="40"/>
      <c r="M139" s="32">
        <f t="shared" si="32"/>
        <v>37.200000000000003</v>
      </c>
      <c r="N139" s="49"/>
      <c r="O139" s="51" t="str">
        <f>IF(AND(M138&lt;&gt;"",M139&lt;&gt;"",OR(D138&lt;&gt;D139,E138&lt;&gt;E139,F138&lt;&gt;F139,G138&lt;&gt;G139,H138&lt;&gt;H139,I138&lt;&gt;I139,J138&lt;&gt;J139,K138&lt;&gt;K139,L138&lt;&gt;L139)),"R","")</f>
        <v/>
      </c>
      <c r="P139" s="37"/>
    </row>
    <row r="140" spans="2:16" s="25" customFormat="1" ht="15" customHeight="1">
      <c r="B140" s="44" t="s">
        <v>404</v>
      </c>
      <c r="C140" s="81" t="s">
        <v>24</v>
      </c>
      <c r="D140" s="82"/>
      <c r="E140" s="82"/>
      <c r="F140" s="82">
        <v>30</v>
      </c>
      <c r="G140" s="82"/>
      <c r="H140" s="82"/>
      <c r="I140" s="82"/>
      <c r="J140" s="82">
        <v>7.2</v>
      </c>
      <c r="K140" s="82"/>
      <c r="L140" s="82"/>
      <c r="M140" s="83">
        <f>IF(SUM(D140:L140)=0,"",IF(SUM(D140:L140)&gt;100,100,SUM(D140:L140)))</f>
        <v>37.200000000000003</v>
      </c>
      <c r="N140" s="26" t="str">
        <f>IF(AND(M140&lt;&gt;"",OR(M140&lt;M138,M140&lt;M139)),"*","")</f>
        <v/>
      </c>
      <c r="O140" s="51" t="str">
        <f>IF(AND(M139&lt;&gt;"",M140&lt;&gt;"",OR(D139&lt;&gt;D140,E139&lt;&gt;E140,F139&lt;&gt;F140,G139&lt;&gt;G140,H139&lt;&gt;H140,I139&lt;&gt;I140,J139&lt;&gt;J140,K139&lt;&gt;K140,L139&lt;&gt;L140)),"R","")</f>
        <v/>
      </c>
      <c r="P140" s="39" t="str">
        <f>IF(SUM(D140:L140)=0,"",IF(SUM(D140:L140)&gt;100,"^",IF(SUM(D140:L140)&lt;30,"Ödeme Yok!","")))</f>
        <v/>
      </c>
    </row>
    <row r="141" spans="2:16" ht="3" customHeight="1">
      <c r="B141" s="27"/>
      <c r="C141" s="33"/>
      <c r="D141" s="33"/>
      <c r="E141" s="33"/>
      <c r="F141" s="33"/>
      <c r="G141" s="33"/>
      <c r="H141" s="33"/>
      <c r="I141" s="33"/>
      <c r="J141" s="33"/>
      <c r="K141" s="33"/>
      <c r="L141" s="33"/>
      <c r="M141" s="33"/>
      <c r="N141" s="36"/>
      <c r="O141" s="36"/>
    </row>
    <row r="142" spans="2:16" s="25" customFormat="1" ht="15" customHeight="1">
      <c r="B142" s="53" t="s">
        <v>107</v>
      </c>
      <c r="C142" s="31" t="s">
        <v>28</v>
      </c>
      <c r="D142" s="40"/>
      <c r="E142" s="40"/>
      <c r="F142" s="40">
        <v>24</v>
      </c>
      <c r="G142" s="40"/>
      <c r="H142" s="40"/>
      <c r="I142" s="40"/>
      <c r="J142" s="40">
        <v>15</v>
      </c>
      <c r="K142" s="40"/>
      <c r="L142" s="40"/>
      <c r="M142" s="32">
        <f t="shared" ref="M142:M143" si="33">IF(SUM(D142:L142)=0,"",IF(SUM(D142:L142)&gt;100,100,SUM(D142:L142)))</f>
        <v>39</v>
      </c>
      <c r="N142" s="52"/>
      <c r="O142" s="50" t="str">
        <f>IF(SUM(D142:L142)&gt;100,"^","")</f>
        <v/>
      </c>
      <c r="P142" s="38"/>
    </row>
    <row r="143" spans="2:16" s="25" customFormat="1" ht="15" customHeight="1">
      <c r="B143" s="41" t="s">
        <v>407</v>
      </c>
      <c r="C143" s="31" t="s">
        <v>47</v>
      </c>
      <c r="D143" s="40"/>
      <c r="E143" s="40"/>
      <c r="F143" s="40">
        <v>24</v>
      </c>
      <c r="G143" s="40"/>
      <c r="H143" s="40"/>
      <c r="I143" s="40"/>
      <c r="J143" s="40">
        <v>15</v>
      </c>
      <c r="K143" s="40"/>
      <c r="L143" s="40"/>
      <c r="M143" s="32">
        <f t="shared" si="33"/>
        <v>39</v>
      </c>
      <c r="N143" s="49"/>
      <c r="O143" s="51" t="str">
        <f>IF(AND(M142&lt;&gt;"",M143&lt;&gt;"",OR(D142&lt;&gt;D143,E142&lt;&gt;E143,F142&lt;&gt;F143,G142&lt;&gt;G143,H142&lt;&gt;H143,I142&lt;&gt;I143,J142&lt;&gt;J143,K142&lt;&gt;K143,L142&lt;&gt;L143)),"R","")</f>
        <v/>
      </c>
      <c r="P143" s="37"/>
    </row>
    <row r="144" spans="2:16" s="25" customFormat="1" ht="15" customHeight="1">
      <c r="B144" s="44" t="s">
        <v>404</v>
      </c>
      <c r="C144" s="81" t="s">
        <v>24</v>
      </c>
      <c r="D144" s="82"/>
      <c r="E144" s="82"/>
      <c r="F144" s="82">
        <v>24</v>
      </c>
      <c r="G144" s="82"/>
      <c r="H144" s="82"/>
      <c r="I144" s="82"/>
      <c r="J144" s="82">
        <v>15</v>
      </c>
      <c r="K144" s="82"/>
      <c r="L144" s="82"/>
      <c r="M144" s="83">
        <f>IF(SUM(D144:L144)=0,"",IF(SUM(D144:L144)&gt;100,100,SUM(D144:L144)))</f>
        <v>39</v>
      </c>
      <c r="N144" s="26" t="str">
        <f>IF(AND(M144&lt;&gt;"",OR(M144&lt;M142,M144&lt;M143)),"*","")</f>
        <v/>
      </c>
      <c r="O144" s="51" t="str">
        <f>IF(AND(M143&lt;&gt;"",M144&lt;&gt;"",OR(D143&lt;&gt;D144,E143&lt;&gt;E144,F143&lt;&gt;F144,G143&lt;&gt;G144,H143&lt;&gt;H144,I143&lt;&gt;I144,J143&lt;&gt;J144,K143&lt;&gt;K144,L143&lt;&gt;L144)),"R","")</f>
        <v/>
      </c>
      <c r="P144" s="39" t="str">
        <f>IF(SUM(D144:L144)=0,"",IF(SUM(D144:L144)&gt;100,"^",IF(SUM(D144:L144)&lt;30,"Ödeme Yok!","")))</f>
        <v/>
      </c>
    </row>
    <row r="145" spans="2:16" ht="3" customHeight="1">
      <c r="B145" s="27"/>
      <c r="C145" s="33"/>
      <c r="D145" s="33"/>
      <c r="E145" s="33"/>
      <c r="F145" s="33"/>
      <c r="G145" s="33"/>
      <c r="H145" s="33"/>
      <c r="I145" s="33"/>
      <c r="J145" s="33"/>
      <c r="K145" s="33"/>
      <c r="L145" s="33"/>
      <c r="M145" s="33"/>
      <c r="N145" s="36"/>
      <c r="O145" s="36"/>
    </row>
    <row r="146" spans="2:16" s="25" customFormat="1" ht="15" customHeight="1">
      <c r="B146" s="53" t="s">
        <v>106</v>
      </c>
      <c r="C146" s="31" t="s">
        <v>28</v>
      </c>
      <c r="D146" s="40"/>
      <c r="E146" s="40"/>
      <c r="F146" s="40">
        <v>19.5</v>
      </c>
      <c r="G146" s="40"/>
      <c r="H146" s="40"/>
      <c r="I146" s="40"/>
      <c r="J146" s="40">
        <v>30</v>
      </c>
      <c r="K146" s="40"/>
      <c r="L146" s="40"/>
      <c r="M146" s="32">
        <f t="shared" ref="M146:M147" si="34">IF(SUM(D146:L146)=0,"",IF(SUM(D146:L146)&gt;100,100,SUM(D146:L146)))</f>
        <v>49.5</v>
      </c>
      <c r="N146" s="52"/>
      <c r="O146" s="50" t="str">
        <f>IF(SUM(D146:L146)&gt;100,"^","")</f>
        <v/>
      </c>
      <c r="P146" s="38"/>
    </row>
    <row r="147" spans="2:16" s="25" customFormat="1" ht="15" customHeight="1">
      <c r="B147" s="41" t="s">
        <v>409</v>
      </c>
      <c r="C147" s="31" t="s">
        <v>47</v>
      </c>
      <c r="D147" s="40"/>
      <c r="E147" s="40"/>
      <c r="F147" s="40">
        <v>19.5</v>
      </c>
      <c r="G147" s="40"/>
      <c r="H147" s="40"/>
      <c r="I147" s="40"/>
      <c r="J147" s="40">
        <v>30</v>
      </c>
      <c r="K147" s="40"/>
      <c r="L147" s="40"/>
      <c r="M147" s="32">
        <f t="shared" si="34"/>
        <v>49.5</v>
      </c>
      <c r="N147" s="49"/>
      <c r="O147" s="51" t="str">
        <f>IF(AND(M146&lt;&gt;"",M147&lt;&gt;"",OR(D146&lt;&gt;D147,E146&lt;&gt;E147,F146&lt;&gt;F147,G146&lt;&gt;G147,H146&lt;&gt;H147,I146&lt;&gt;I147,J146&lt;&gt;J147,K146&lt;&gt;K147,L146&lt;&gt;L147)),"R","")</f>
        <v/>
      </c>
      <c r="P147" s="37"/>
    </row>
    <row r="148" spans="2:16" s="25" customFormat="1" ht="15" customHeight="1">
      <c r="B148" s="44" t="s">
        <v>408</v>
      </c>
      <c r="C148" s="81" t="s">
        <v>24</v>
      </c>
      <c r="D148" s="82"/>
      <c r="E148" s="82"/>
      <c r="F148" s="82">
        <v>19.5</v>
      </c>
      <c r="G148" s="82"/>
      <c r="H148" s="82"/>
      <c r="I148" s="82"/>
      <c r="J148" s="82">
        <v>30</v>
      </c>
      <c r="K148" s="82"/>
      <c r="L148" s="82"/>
      <c r="M148" s="83">
        <f>IF(SUM(D148:L148)=0,"",IF(SUM(D148:L148)&gt;100,100,SUM(D148:L148)))</f>
        <v>49.5</v>
      </c>
      <c r="N148" s="26" t="str">
        <f>IF(AND(M148&lt;&gt;"",OR(M148&lt;M146,M148&lt;M147)),"*","")</f>
        <v/>
      </c>
      <c r="O148" s="51" t="str">
        <f>IF(AND(M147&lt;&gt;"",M148&lt;&gt;"",OR(D147&lt;&gt;D148,E147&lt;&gt;E148,F147&lt;&gt;F148,G147&lt;&gt;G148,H147&lt;&gt;H148,I147&lt;&gt;I148,J147&lt;&gt;J148,K147&lt;&gt;K148,L147&lt;&gt;L148)),"R","")</f>
        <v/>
      </c>
      <c r="P148" s="39" t="str">
        <f>IF(SUM(D148:L148)=0,"",IF(SUM(D148:L148)&gt;100,"^",IF(SUM(D148:L148)&lt;30,"Ödeme Yok!","")))</f>
        <v/>
      </c>
    </row>
    <row r="149" spans="2:16" ht="3" customHeight="1">
      <c r="B149" s="27"/>
      <c r="C149" s="33"/>
      <c r="D149" s="33"/>
      <c r="E149" s="33"/>
      <c r="F149" s="33"/>
      <c r="G149" s="33"/>
      <c r="H149" s="33"/>
      <c r="I149" s="33"/>
      <c r="J149" s="33"/>
      <c r="K149" s="33"/>
      <c r="L149" s="33"/>
      <c r="M149" s="33"/>
      <c r="N149" s="36"/>
      <c r="O149" s="36"/>
    </row>
    <row r="150" spans="2:16" s="25" customFormat="1" ht="15" customHeight="1">
      <c r="B150" s="53" t="s">
        <v>107</v>
      </c>
      <c r="C150" s="31" t="s">
        <v>28</v>
      </c>
      <c r="D150" s="40"/>
      <c r="E150" s="40"/>
      <c r="F150" s="40">
        <v>30</v>
      </c>
      <c r="G150" s="40"/>
      <c r="H150" s="40"/>
      <c r="I150" s="40"/>
      <c r="J150" s="40">
        <v>12.3</v>
      </c>
      <c r="K150" s="40"/>
      <c r="L150" s="40"/>
      <c r="M150" s="32">
        <f t="shared" ref="M150:M151" si="35">IF(SUM(D150:L150)=0,"",IF(SUM(D150:L150)&gt;100,100,SUM(D150:L150)))</f>
        <v>42.3</v>
      </c>
      <c r="N150" s="52"/>
      <c r="O150" s="50" t="str">
        <f>IF(SUM(D150:L150)&gt;100,"^","")</f>
        <v/>
      </c>
      <c r="P150" s="38"/>
    </row>
    <row r="151" spans="2:16" s="25" customFormat="1" ht="15" customHeight="1">
      <c r="B151" s="41" t="s">
        <v>410</v>
      </c>
      <c r="C151" s="31" t="s">
        <v>47</v>
      </c>
      <c r="D151" s="40"/>
      <c r="E151" s="40"/>
      <c r="F151" s="40">
        <v>30</v>
      </c>
      <c r="G151" s="40"/>
      <c r="H151" s="40"/>
      <c r="I151" s="40"/>
      <c r="J151" s="40">
        <v>12.3</v>
      </c>
      <c r="K151" s="40"/>
      <c r="L151" s="40"/>
      <c r="M151" s="32">
        <f t="shared" si="35"/>
        <v>42.3</v>
      </c>
      <c r="N151" s="49"/>
      <c r="O151" s="51" t="str">
        <f>IF(AND(M150&lt;&gt;"",M151&lt;&gt;"",OR(D150&lt;&gt;D151,E150&lt;&gt;E151,F150&lt;&gt;F151,G150&lt;&gt;G151,H150&lt;&gt;H151,I150&lt;&gt;I151,J150&lt;&gt;J151,K150&lt;&gt;K151,L150&lt;&gt;L151)),"R","")</f>
        <v/>
      </c>
      <c r="P151" s="37"/>
    </row>
    <row r="152" spans="2:16" s="25" customFormat="1" ht="15" customHeight="1">
      <c r="B152" s="44" t="s">
        <v>408</v>
      </c>
      <c r="C152" s="81" t="s">
        <v>24</v>
      </c>
      <c r="D152" s="82"/>
      <c r="E152" s="82"/>
      <c r="F152" s="82">
        <v>30</v>
      </c>
      <c r="G152" s="82"/>
      <c r="H152" s="82"/>
      <c r="I152" s="82"/>
      <c r="J152" s="82">
        <v>12.3</v>
      </c>
      <c r="K152" s="82"/>
      <c r="L152" s="82"/>
      <c r="M152" s="83">
        <f>IF(SUM(D152:L152)=0,"",IF(SUM(D152:L152)&gt;100,100,SUM(D152:L152)))</f>
        <v>42.3</v>
      </c>
      <c r="N152" s="26" t="str">
        <f>IF(AND(M152&lt;&gt;"",OR(M152&lt;M150,M152&lt;M151)),"*","")</f>
        <v/>
      </c>
      <c r="O152" s="51" t="str">
        <f>IF(AND(M151&lt;&gt;"",M152&lt;&gt;"",OR(D151&lt;&gt;D152,E151&lt;&gt;E152,F151&lt;&gt;F152,G151&lt;&gt;G152,H151&lt;&gt;H152,I151&lt;&gt;I152,J151&lt;&gt;J152,K151&lt;&gt;K152,L151&lt;&gt;L152)),"R","")</f>
        <v/>
      </c>
      <c r="P152" s="39" t="str">
        <f>IF(SUM(D152:L152)=0,"",IF(SUM(D152:L152)&gt;100,"^",IF(SUM(D152:L152)&lt;30,"Ödeme Yok!","")))</f>
        <v/>
      </c>
    </row>
    <row r="153" spans="2:16" ht="3" customHeight="1">
      <c r="B153" s="27"/>
      <c r="C153" s="33"/>
      <c r="D153" s="33"/>
      <c r="E153" s="33"/>
      <c r="F153" s="33"/>
      <c r="G153" s="33"/>
      <c r="H153" s="33"/>
      <c r="I153" s="33"/>
      <c r="J153" s="33"/>
      <c r="K153" s="33"/>
      <c r="L153" s="33"/>
      <c r="M153" s="33"/>
      <c r="N153" s="36"/>
      <c r="O153" s="36"/>
    </row>
    <row r="154" spans="2:16" s="25" customFormat="1" ht="15" customHeight="1">
      <c r="B154" s="53" t="s">
        <v>107</v>
      </c>
      <c r="C154" s="31" t="s">
        <v>28</v>
      </c>
      <c r="D154" s="40"/>
      <c r="E154" s="40"/>
      <c r="F154" s="40">
        <v>30</v>
      </c>
      <c r="G154" s="40"/>
      <c r="H154" s="40"/>
      <c r="I154" s="40"/>
      <c r="J154" s="40">
        <v>12.6</v>
      </c>
      <c r="K154" s="40"/>
      <c r="L154" s="40"/>
      <c r="M154" s="32">
        <f t="shared" ref="M154:M155" si="36">IF(SUM(D154:L154)=0,"",IF(SUM(D154:L154)&gt;100,100,SUM(D154:L154)))</f>
        <v>42.6</v>
      </c>
      <c r="N154" s="52"/>
      <c r="O154" s="50" t="str">
        <f>IF(SUM(D154:L154)&gt;100,"^","")</f>
        <v/>
      </c>
      <c r="P154" s="38"/>
    </row>
    <row r="155" spans="2:16" s="25" customFormat="1" ht="15" customHeight="1">
      <c r="B155" s="41" t="s">
        <v>411</v>
      </c>
      <c r="C155" s="31" t="s">
        <v>47</v>
      </c>
      <c r="D155" s="40"/>
      <c r="E155" s="40"/>
      <c r="F155" s="40">
        <v>30</v>
      </c>
      <c r="G155" s="40"/>
      <c r="H155" s="40"/>
      <c r="I155" s="40"/>
      <c r="J155" s="40">
        <v>12.6</v>
      </c>
      <c r="K155" s="40"/>
      <c r="L155" s="40"/>
      <c r="M155" s="32">
        <f t="shared" si="36"/>
        <v>42.6</v>
      </c>
      <c r="N155" s="49"/>
      <c r="O155" s="51" t="str">
        <f>IF(AND(M154&lt;&gt;"",M155&lt;&gt;"",OR(D154&lt;&gt;D155,E154&lt;&gt;E155,F154&lt;&gt;F155,G154&lt;&gt;G155,H154&lt;&gt;H155,I154&lt;&gt;I155,J154&lt;&gt;J155,K154&lt;&gt;K155,L154&lt;&gt;L155)),"R","")</f>
        <v/>
      </c>
      <c r="P155" s="37"/>
    </row>
    <row r="156" spans="2:16" s="25" customFormat="1" ht="15" customHeight="1">
      <c r="B156" s="44" t="s">
        <v>408</v>
      </c>
      <c r="C156" s="81" t="s">
        <v>24</v>
      </c>
      <c r="D156" s="82"/>
      <c r="E156" s="82"/>
      <c r="F156" s="82">
        <v>30</v>
      </c>
      <c r="G156" s="82"/>
      <c r="H156" s="82"/>
      <c r="I156" s="82"/>
      <c r="J156" s="82">
        <v>12.6</v>
      </c>
      <c r="K156" s="82"/>
      <c r="L156" s="82"/>
      <c r="M156" s="83">
        <f>IF(SUM(D156:L156)=0,"",IF(SUM(D156:L156)&gt;100,100,SUM(D156:L156)))</f>
        <v>42.6</v>
      </c>
      <c r="N156" s="26" t="str">
        <f>IF(AND(M156&lt;&gt;"",OR(M156&lt;M154,M156&lt;M155)),"*","")</f>
        <v/>
      </c>
      <c r="O156" s="51" t="str">
        <f>IF(AND(M155&lt;&gt;"",M156&lt;&gt;"",OR(D155&lt;&gt;D156,E155&lt;&gt;E156,F155&lt;&gt;F156,G155&lt;&gt;G156,H155&lt;&gt;H156,I155&lt;&gt;I156,J155&lt;&gt;J156,K155&lt;&gt;K156,L155&lt;&gt;L156)),"R","")</f>
        <v/>
      </c>
      <c r="P156" s="39" t="str">
        <f>IF(SUM(D156:L156)=0,"",IF(SUM(D156:L156)&gt;100,"^",IF(SUM(D156:L156)&lt;30,"Ödeme Yok!","")))</f>
        <v/>
      </c>
    </row>
    <row r="157" spans="2:16" ht="3" customHeight="1">
      <c r="B157" s="27"/>
      <c r="C157" s="33"/>
      <c r="D157" s="33"/>
      <c r="E157" s="33"/>
      <c r="F157" s="33"/>
      <c r="G157" s="33"/>
      <c r="H157" s="33"/>
      <c r="I157" s="33"/>
      <c r="J157" s="33"/>
      <c r="K157" s="33"/>
      <c r="L157" s="33"/>
      <c r="M157" s="33"/>
      <c r="N157" s="36"/>
      <c r="O157" s="36"/>
    </row>
    <row r="158" spans="2:16" s="25" customFormat="1" ht="15" customHeight="1">
      <c r="B158" s="53" t="s">
        <v>44</v>
      </c>
      <c r="C158" s="31" t="s">
        <v>28</v>
      </c>
      <c r="D158" s="40"/>
      <c r="E158" s="40"/>
      <c r="F158" s="40">
        <v>30</v>
      </c>
      <c r="G158" s="40"/>
      <c r="H158" s="40"/>
      <c r="I158" s="40"/>
      <c r="J158" s="40"/>
      <c r="K158" s="40"/>
      <c r="L158" s="40"/>
      <c r="M158" s="32">
        <f t="shared" ref="M158:M159" si="37">IF(SUM(D158:L158)=0,"",IF(SUM(D158:L158)&gt;100,100,SUM(D158:L158)))</f>
        <v>30</v>
      </c>
      <c r="N158" s="52"/>
      <c r="O158" s="50" t="str">
        <f>IF(SUM(D158:L158)&gt;100,"^","")</f>
        <v/>
      </c>
      <c r="P158" s="38"/>
    </row>
    <row r="159" spans="2:16" s="25" customFormat="1" ht="15" customHeight="1">
      <c r="B159" s="41" t="s">
        <v>412</v>
      </c>
      <c r="C159" s="31" t="s">
        <v>47</v>
      </c>
      <c r="D159" s="40"/>
      <c r="E159" s="40"/>
      <c r="F159" s="40">
        <v>30</v>
      </c>
      <c r="G159" s="40"/>
      <c r="H159" s="40"/>
      <c r="I159" s="40"/>
      <c r="J159" s="40"/>
      <c r="K159" s="40"/>
      <c r="L159" s="40"/>
      <c r="M159" s="32">
        <f t="shared" si="37"/>
        <v>30</v>
      </c>
      <c r="N159" s="49"/>
      <c r="O159" s="51" t="str">
        <f>IF(AND(M158&lt;&gt;"",M159&lt;&gt;"",OR(D158&lt;&gt;D159,E158&lt;&gt;E159,F158&lt;&gt;F159,G158&lt;&gt;G159,H158&lt;&gt;H159,I158&lt;&gt;I159,J158&lt;&gt;J159,K158&lt;&gt;K159,L158&lt;&gt;L159)),"R","")</f>
        <v/>
      </c>
      <c r="P159" s="37"/>
    </row>
    <row r="160" spans="2:16" s="25" customFormat="1" ht="15" customHeight="1">
      <c r="B160" s="44" t="s">
        <v>408</v>
      </c>
      <c r="C160" s="81" t="s">
        <v>24</v>
      </c>
      <c r="D160" s="82"/>
      <c r="E160" s="82"/>
      <c r="F160" s="82">
        <v>30</v>
      </c>
      <c r="G160" s="82"/>
      <c r="H160" s="82"/>
      <c r="I160" s="82"/>
      <c r="J160" s="82"/>
      <c r="K160" s="82"/>
      <c r="L160" s="82"/>
      <c r="M160" s="83">
        <f>IF(SUM(D160:L160)=0,"",IF(SUM(D160:L160)&gt;100,100,SUM(D160:L160)))</f>
        <v>30</v>
      </c>
      <c r="N160" s="26" t="str">
        <f>IF(AND(M160&lt;&gt;"",OR(M160&lt;M158,M160&lt;M159)),"*","")</f>
        <v/>
      </c>
      <c r="O160" s="51" t="str">
        <f>IF(AND(M159&lt;&gt;"",M160&lt;&gt;"",OR(D159&lt;&gt;D160,E159&lt;&gt;E160,F159&lt;&gt;F160,G159&lt;&gt;G160,H159&lt;&gt;H160,I159&lt;&gt;I160,J159&lt;&gt;J160,K159&lt;&gt;K160,L159&lt;&gt;L160)),"R","")</f>
        <v/>
      </c>
      <c r="P160" s="39" t="str">
        <f>IF(SUM(D160:L160)=0,"",IF(SUM(D160:L160)&gt;100,"^",IF(SUM(D160:L160)&lt;30,"Ödeme Yok!","")))</f>
        <v/>
      </c>
    </row>
    <row r="161" spans="2:16" ht="3" customHeight="1">
      <c r="B161" s="27"/>
      <c r="C161" s="33"/>
      <c r="D161" s="33"/>
      <c r="E161" s="33"/>
      <c r="F161" s="33"/>
      <c r="G161" s="33"/>
      <c r="H161" s="33"/>
      <c r="I161" s="33"/>
      <c r="J161" s="33"/>
      <c r="K161" s="33"/>
      <c r="L161" s="33"/>
      <c r="M161" s="33"/>
      <c r="N161" s="36"/>
      <c r="O161" s="36"/>
    </row>
    <row r="162" spans="2:16" s="25" customFormat="1" ht="15" customHeight="1">
      <c r="B162" s="53" t="s">
        <v>44</v>
      </c>
      <c r="C162" s="31" t="s">
        <v>28</v>
      </c>
      <c r="D162" s="40"/>
      <c r="E162" s="40"/>
      <c r="F162" s="40">
        <v>30</v>
      </c>
      <c r="G162" s="40"/>
      <c r="H162" s="40"/>
      <c r="I162" s="40"/>
      <c r="J162" s="40"/>
      <c r="K162" s="40"/>
      <c r="L162" s="40"/>
      <c r="M162" s="32">
        <f t="shared" ref="M162:M163" si="38">IF(SUM(D162:L162)=0,"",IF(SUM(D162:L162)&gt;100,100,SUM(D162:L162)))</f>
        <v>30</v>
      </c>
      <c r="N162" s="52"/>
      <c r="O162" s="50" t="str">
        <f>IF(SUM(D162:L162)&gt;100,"^","")</f>
        <v/>
      </c>
      <c r="P162" s="38"/>
    </row>
    <row r="163" spans="2:16" s="25" customFormat="1" ht="15" customHeight="1">
      <c r="B163" s="41" t="s">
        <v>413</v>
      </c>
      <c r="C163" s="31" t="s">
        <v>47</v>
      </c>
      <c r="D163" s="40"/>
      <c r="E163" s="40"/>
      <c r="F163" s="40">
        <v>30</v>
      </c>
      <c r="G163" s="40"/>
      <c r="H163" s="40"/>
      <c r="I163" s="40"/>
      <c r="J163" s="40"/>
      <c r="K163" s="40"/>
      <c r="L163" s="40"/>
      <c r="M163" s="32">
        <f t="shared" si="38"/>
        <v>30</v>
      </c>
      <c r="N163" s="49"/>
      <c r="O163" s="51" t="str">
        <f>IF(AND(M162&lt;&gt;"",M163&lt;&gt;"",OR(D162&lt;&gt;D163,E162&lt;&gt;E163,F162&lt;&gt;F163,G162&lt;&gt;G163,H162&lt;&gt;H163,I162&lt;&gt;I163,J162&lt;&gt;J163,K162&lt;&gt;K163,L162&lt;&gt;L163)),"R","")</f>
        <v/>
      </c>
      <c r="P163" s="37"/>
    </row>
    <row r="164" spans="2:16" s="25" customFormat="1" ht="15" customHeight="1">
      <c r="B164" s="44" t="s">
        <v>408</v>
      </c>
      <c r="C164" s="81" t="s">
        <v>24</v>
      </c>
      <c r="D164" s="82"/>
      <c r="E164" s="82"/>
      <c r="F164" s="82">
        <v>0</v>
      </c>
      <c r="G164" s="82"/>
      <c r="H164" s="82"/>
      <c r="I164" s="82"/>
      <c r="J164" s="82"/>
      <c r="K164" s="82"/>
      <c r="L164" s="82"/>
      <c r="M164" s="83">
        <v>0</v>
      </c>
      <c r="N164" s="26" t="str">
        <f>IF(AND(M164&lt;&gt;"",OR(M164&lt;M162,M164&lt;M163)),"*","")</f>
        <v>*</v>
      </c>
      <c r="O164" s="51" t="str">
        <f>IF(AND(M163&lt;&gt;"",M164&lt;&gt;"",OR(D163&lt;&gt;D164,E163&lt;&gt;E164,F163&lt;&gt;F164,G163&lt;&gt;G164,H163&lt;&gt;H164,I163&lt;&gt;I164,J163&lt;&gt;J164,K163&lt;&gt;K164,L163&lt;&gt;L164)),"R","")</f>
        <v>R</v>
      </c>
      <c r="P164" s="39" t="s">
        <v>431</v>
      </c>
    </row>
    <row r="165" spans="2:16" ht="3" customHeight="1">
      <c r="B165" s="27"/>
      <c r="C165" s="33"/>
      <c r="D165" s="33"/>
      <c r="E165" s="33"/>
      <c r="F165" s="33"/>
      <c r="G165" s="33"/>
      <c r="H165" s="33"/>
      <c r="I165" s="33"/>
      <c r="J165" s="33"/>
      <c r="K165" s="33"/>
      <c r="L165" s="33"/>
      <c r="M165" s="33"/>
      <c r="N165" s="36"/>
      <c r="O165" s="36"/>
    </row>
    <row r="166" spans="2:16" s="25" customFormat="1" ht="15" customHeight="1">
      <c r="B166" s="53" t="s">
        <v>44</v>
      </c>
      <c r="C166" s="31" t="s">
        <v>28</v>
      </c>
      <c r="D166" s="40"/>
      <c r="E166" s="40"/>
      <c r="F166" s="40">
        <v>30</v>
      </c>
      <c r="G166" s="40"/>
      <c r="H166" s="40"/>
      <c r="I166" s="40"/>
      <c r="J166" s="40">
        <v>3.6</v>
      </c>
      <c r="K166" s="40"/>
      <c r="L166" s="40"/>
      <c r="M166" s="32">
        <f t="shared" ref="M166:M167" si="39">IF(SUM(D166:L166)=0,"",IF(SUM(D166:L166)&gt;100,100,SUM(D166:L166)))</f>
        <v>33.6</v>
      </c>
      <c r="N166" s="52"/>
      <c r="O166" s="50" t="str">
        <f>IF(SUM(D166:L166)&gt;100,"^","")</f>
        <v/>
      </c>
      <c r="P166" s="38"/>
    </row>
    <row r="167" spans="2:16" s="25" customFormat="1" ht="15" customHeight="1">
      <c r="B167" s="41" t="s">
        <v>415</v>
      </c>
      <c r="C167" s="31" t="s">
        <v>47</v>
      </c>
      <c r="D167" s="40"/>
      <c r="E167" s="40"/>
      <c r="F167" s="40">
        <v>30</v>
      </c>
      <c r="G167" s="40"/>
      <c r="H167" s="40"/>
      <c r="I167" s="40"/>
      <c r="J167" s="40">
        <v>3.6</v>
      </c>
      <c r="K167" s="40"/>
      <c r="L167" s="40"/>
      <c r="M167" s="32">
        <f t="shared" si="39"/>
        <v>33.6</v>
      </c>
      <c r="N167" s="49"/>
      <c r="O167" s="51" t="str">
        <f>IF(AND(M166&lt;&gt;"",M167&lt;&gt;"",OR(D166&lt;&gt;D167,E166&lt;&gt;E167,F166&lt;&gt;F167,G166&lt;&gt;G167,H166&lt;&gt;H167,I166&lt;&gt;I167,J166&lt;&gt;J167,K166&lt;&gt;K167,L166&lt;&gt;L167)),"R","")</f>
        <v/>
      </c>
      <c r="P167" s="37"/>
    </row>
    <row r="168" spans="2:16" s="25" customFormat="1" ht="15" customHeight="1">
      <c r="B168" s="44" t="s">
        <v>414</v>
      </c>
      <c r="C168" s="81" t="s">
        <v>24</v>
      </c>
      <c r="D168" s="82"/>
      <c r="E168" s="82"/>
      <c r="F168" s="82">
        <v>30</v>
      </c>
      <c r="G168" s="82"/>
      <c r="H168" s="82"/>
      <c r="I168" s="82"/>
      <c r="J168" s="82">
        <v>3.6</v>
      </c>
      <c r="K168" s="82"/>
      <c r="L168" s="82"/>
      <c r="M168" s="83">
        <f>IF(SUM(D168:L168)=0,"",IF(SUM(D168:L168)&gt;100,100,SUM(D168:L168)))</f>
        <v>33.6</v>
      </c>
      <c r="N168" s="26" t="str">
        <f>IF(AND(M168&lt;&gt;"",OR(M168&lt;M166,M168&lt;M167)),"*","")</f>
        <v/>
      </c>
      <c r="O168" s="51" t="str">
        <f>IF(AND(M167&lt;&gt;"",M168&lt;&gt;"",OR(D167&lt;&gt;D168,E167&lt;&gt;E168,F167&lt;&gt;F168,G167&lt;&gt;G168,H167&lt;&gt;H168,I167&lt;&gt;I168,J167&lt;&gt;J168,K167&lt;&gt;K168,L167&lt;&gt;L168)),"R","")</f>
        <v/>
      </c>
      <c r="P168" s="39" t="str">
        <f>IF(SUM(D168:L168)=0,"",IF(SUM(D168:L168)&gt;100,"^",IF(SUM(D168:L168)&lt;30,"Ödeme Yok!","")))</f>
        <v/>
      </c>
    </row>
    <row r="169" spans="2:16" ht="3" customHeight="1">
      <c r="B169" s="27"/>
      <c r="C169" s="33"/>
      <c r="D169" s="33"/>
      <c r="E169" s="33"/>
      <c r="F169" s="33"/>
      <c r="G169" s="33"/>
      <c r="H169" s="33"/>
      <c r="I169" s="33"/>
      <c r="J169" s="33"/>
      <c r="K169" s="33"/>
      <c r="L169" s="33"/>
      <c r="M169" s="33"/>
      <c r="N169" s="36"/>
      <c r="O169" s="36"/>
    </row>
    <row r="170" spans="2:16" s="25" customFormat="1" ht="15" customHeight="1">
      <c r="B170" s="53" t="s">
        <v>106</v>
      </c>
      <c r="C170" s="31" t="s">
        <v>28</v>
      </c>
      <c r="D170" s="40">
        <v>8</v>
      </c>
      <c r="E170" s="40"/>
      <c r="F170" s="40">
        <v>30</v>
      </c>
      <c r="G170" s="40"/>
      <c r="H170" s="40"/>
      <c r="I170" s="40"/>
      <c r="J170" s="40">
        <v>4.8</v>
      </c>
      <c r="K170" s="40">
        <v>18</v>
      </c>
      <c r="L170" s="40"/>
      <c r="M170" s="32">
        <f t="shared" ref="M170:M171" si="40">IF(SUM(D170:L170)=0,"",IF(SUM(D170:L170)&gt;100,100,SUM(D170:L170)))</f>
        <v>60.8</v>
      </c>
      <c r="N170" s="52"/>
      <c r="O170" s="50" t="str">
        <f>IF(SUM(D170:L170)&gt;100,"^","")</f>
        <v/>
      </c>
      <c r="P170" s="38"/>
    </row>
    <row r="171" spans="2:16" s="25" customFormat="1" ht="15" customHeight="1">
      <c r="B171" s="41" t="s">
        <v>416</v>
      </c>
      <c r="C171" s="31" t="s">
        <v>47</v>
      </c>
      <c r="D171" s="40">
        <v>8</v>
      </c>
      <c r="E171" s="40"/>
      <c r="F171" s="40">
        <v>30</v>
      </c>
      <c r="G171" s="40"/>
      <c r="H171" s="40"/>
      <c r="I171" s="40"/>
      <c r="J171" s="40">
        <v>4.8</v>
      </c>
      <c r="K171" s="40">
        <v>18</v>
      </c>
      <c r="L171" s="40"/>
      <c r="M171" s="32">
        <f t="shared" si="40"/>
        <v>60.8</v>
      </c>
      <c r="N171" s="49"/>
      <c r="O171" s="51" t="str">
        <f>IF(AND(M170&lt;&gt;"",M171&lt;&gt;"",OR(D170&lt;&gt;D171,E170&lt;&gt;E171,F170&lt;&gt;F171,G170&lt;&gt;G171,H170&lt;&gt;H171,I170&lt;&gt;I171,J170&lt;&gt;J171,K170&lt;&gt;K171,L170&lt;&gt;L171)),"R","")</f>
        <v/>
      </c>
      <c r="P171" s="37"/>
    </row>
    <row r="172" spans="2:16" s="25" customFormat="1" ht="15" customHeight="1">
      <c r="B172" s="44" t="s">
        <v>414</v>
      </c>
      <c r="C172" s="81" t="s">
        <v>24</v>
      </c>
      <c r="D172" s="82">
        <v>8</v>
      </c>
      <c r="E172" s="82"/>
      <c r="F172" s="82">
        <v>30</v>
      </c>
      <c r="G172" s="82"/>
      <c r="H172" s="82"/>
      <c r="I172" s="82"/>
      <c r="J172" s="82">
        <v>4.8</v>
      </c>
      <c r="K172" s="82">
        <v>18</v>
      </c>
      <c r="L172" s="82"/>
      <c r="M172" s="83">
        <f>IF(SUM(D172:L172)=0,"",IF(SUM(D172:L172)&gt;100,100,SUM(D172:L172)))</f>
        <v>60.8</v>
      </c>
      <c r="N172" s="26" t="str">
        <f>IF(AND(M172&lt;&gt;"",OR(M172&lt;M170,M172&lt;M171)),"*","")</f>
        <v/>
      </c>
      <c r="O172" s="51" t="str">
        <f>IF(AND(M171&lt;&gt;"",M172&lt;&gt;"",OR(D171&lt;&gt;D172,E171&lt;&gt;E172,F171&lt;&gt;F172,G171&lt;&gt;G172,H171&lt;&gt;H172,I171&lt;&gt;I172,J171&lt;&gt;J172,K171&lt;&gt;K172,L171&lt;&gt;L172)),"R","")</f>
        <v/>
      </c>
      <c r="P172" s="39" t="str">
        <f>IF(SUM(D172:L172)=0,"",IF(SUM(D172:L172)&gt;100,"^",IF(SUM(D172:L172)&lt;30,"Ödeme Yok!","")))</f>
        <v/>
      </c>
    </row>
    <row r="173" spans="2:16" ht="3" customHeight="1">
      <c r="B173" s="27"/>
      <c r="C173" s="33"/>
      <c r="D173" s="33"/>
      <c r="E173" s="33"/>
      <c r="F173" s="33"/>
      <c r="G173" s="33"/>
      <c r="H173" s="33"/>
      <c r="I173" s="33"/>
      <c r="J173" s="33"/>
      <c r="K173" s="33"/>
      <c r="L173" s="33"/>
      <c r="M173" s="33"/>
      <c r="N173" s="36"/>
      <c r="O173" s="36"/>
    </row>
    <row r="174" spans="2:16" s="25" customFormat="1" ht="15" customHeight="1">
      <c r="B174" s="53" t="s">
        <v>106</v>
      </c>
      <c r="C174" s="31" t="s">
        <v>28</v>
      </c>
      <c r="D174" s="40"/>
      <c r="E174" s="40"/>
      <c r="F174" s="40">
        <v>30</v>
      </c>
      <c r="G174" s="40"/>
      <c r="H174" s="40"/>
      <c r="I174" s="40"/>
      <c r="J174" s="40">
        <v>30</v>
      </c>
      <c r="K174" s="40"/>
      <c r="L174" s="40"/>
      <c r="M174" s="32">
        <f t="shared" ref="M174:M175" si="41">IF(SUM(D174:L174)=0,"",IF(SUM(D174:L174)&gt;100,100,SUM(D174:L174)))</f>
        <v>60</v>
      </c>
      <c r="N174" s="52"/>
      <c r="O174" s="50" t="str">
        <f>IF(SUM(D174:L174)&gt;100,"^","")</f>
        <v/>
      </c>
      <c r="P174" s="38"/>
    </row>
    <row r="175" spans="2:16" s="25" customFormat="1" ht="15" customHeight="1">
      <c r="B175" s="41" t="s">
        <v>418</v>
      </c>
      <c r="C175" s="31" t="s">
        <v>47</v>
      </c>
      <c r="D175" s="40"/>
      <c r="E175" s="40"/>
      <c r="F175" s="40">
        <v>30</v>
      </c>
      <c r="G175" s="40"/>
      <c r="H175" s="40"/>
      <c r="I175" s="40"/>
      <c r="J175" s="40">
        <v>30</v>
      </c>
      <c r="K175" s="40"/>
      <c r="L175" s="40"/>
      <c r="M175" s="32">
        <f t="shared" si="41"/>
        <v>60</v>
      </c>
      <c r="N175" s="49"/>
      <c r="O175" s="51" t="str">
        <f>IF(AND(M174&lt;&gt;"",M175&lt;&gt;"",OR(D174&lt;&gt;D175,E174&lt;&gt;E175,F174&lt;&gt;F175,G174&lt;&gt;G175,H174&lt;&gt;H175,I174&lt;&gt;I175,J174&lt;&gt;J175,K174&lt;&gt;K175,L174&lt;&gt;L175)),"R","")</f>
        <v/>
      </c>
      <c r="P175" s="37"/>
    </row>
    <row r="176" spans="2:16" s="25" customFormat="1" ht="15" customHeight="1">
      <c r="B176" s="44" t="s">
        <v>417</v>
      </c>
      <c r="C176" s="81" t="s">
        <v>24</v>
      </c>
      <c r="D176" s="82"/>
      <c r="E176" s="82"/>
      <c r="F176" s="82">
        <v>30</v>
      </c>
      <c r="G176" s="82"/>
      <c r="H176" s="82"/>
      <c r="I176" s="82"/>
      <c r="J176" s="82">
        <v>30</v>
      </c>
      <c r="K176" s="82"/>
      <c r="L176" s="82"/>
      <c r="M176" s="83">
        <f>IF(SUM(D176:L176)=0,"",IF(SUM(D176:L176)&gt;100,100,SUM(D176:L176)))</f>
        <v>60</v>
      </c>
      <c r="N176" s="26" t="str">
        <f>IF(AND(M176&lt;&gt;"",OR(M176&lt;M174,M176&lt;M175)),"*","")</f>
        <v/>
      </c>
      <c r="O176" s="51" t="str">
        <f>IF(AND(M175&lt;&gt;"",M176&lt;&gt;"",OR(D175&lt;&gt;D176,E175&lt;&gt;E176,F175&lt;&gt;F176,G175&lt;&gt;G176,H175&lt;&gt;H176,I175&lt;&gt;I176,J175&lt;&gt;J176,K175&lt;&gt;K176,L175&lt;&gt;L176)),"R","")</f>
        <v/>
      </c>
      <c r="P176" s="39" t="str">
        <f>IF(SUM(D176:L176)=0,"",IF(SUM(D176:L176)&gt;100,"^",IF(SUM(D176:L176)&lt;30,"Ödeme Yok!","")))</f>
        <v/>
      </c>
    </row>
    <row r="177" spans="2:16" ht="20.25" customHeight="1">
      <c r="B177" s="27"/>
      <c r="C177" s="33"/>
      <c r="D177" s="33"/>
      <c r="E177" s="33"/>
      <c r="F177" s="33"/>
      <c r="G177" s="33"/>
      <c r="H177" s="33"/>
      <c r="I177" s="33"/>
      <c r="J177" s="33"/>
      <c r="K177" s="33"/>
      <c r="L177" s="33"/>
      <c r="M177" s="33"/>
      <c r="N177" s="36"/>
      <c r="O177" s="36"/>
    </row>
    <row r="178" spans="2:16" s="25" customFormat="1" ht="15" customHeight="1">
      <c r="B178" s="53" t="s">
        <v>106</v>
      </c>
      <c r="C178" s="31" t="s">
        <v>28</v>
      </c>
      <c r="D178" s="40"/>
      <c r="E178" s="40"/>
      <c r="F178" s="40"/>
      <c r="G178" s="40"/>
      <c r="H178" s="40"/>
      <c r="I178" s="40"/>
      <c r="J178" s="40">
        <v>30</v>
      </c>
      <c r="K178" s="40"/>
      <c r="L178" s="40"/>
      <c r="M178" s="32">
        <f t="shared" ref="M178:M179" si="42">IF(SUM(D178:L178)=0,"",IF(SUM(D178:L178)&gt;100,100,SUM(D178:L178)))</f>
        <v>30</v>
      </c>
      <c r="N178" s="52"/>
      <c r="O178" s="50" t="str">
        <f>IF(SUM(D178:L178)&gt;100,"^","")</f>
        <v/>
      </c>
      <c r="P178" s="38"/>
    </row>
    <row r="179" spans="2:16" s="25" customFormat="1" ht="15" customHeight="1">
      <c r="B179" s="41" t="s">
        <v>419</v>
      </c>
      <c r="C179" s="31" t="s">
        <v>47</v>
      </c>
      <c r="D179" s="40"/>
      <c r="E179" s="40"/>
      <c r="F179" s="40"/>
      <c r="G179" s="40"/>
      <c r="H179" s="40"/>
      <c r="I179" s="40"/>
      <c r="J179" s="40">
        <v>23.4</v>
      </c>
      <c r="K179" s="40"/>
      <c r="L179" s="40"/>
      <c r="M179" s="32">
        <f t="shared" si="42"/>
        <v>23.4</v>
      </c>
      <c r="N179" s="49"/>
      <c r="O179" s="51" t="str">
        <f>IF(AND(M178&lt;&gt;"",M179&lt;&gt;"",OR(D178&lt;&gt;D179,E178&lt;&gt;E179,F178&lt;&gt;F179,G178&lt;&gt;G179,H178&lt;&gt;H179,I178&lt;&gt;I179,J178&lt;&gt;J179,K178&lt;&gt;K179,L178&lt;&gt;L179)),"R","")</f>
        <v>R</v>
      </c>
      <c r="P179" s="37"/>
    </row>
    <row r="180" spans="2:16" s="25" customFormat="1" ht="15" customHeight="1">
      <c r="B180" s="44" t="s">
        <v>417</v>
      </c>
      <c r="C180" s="81" t="s">
        <v>24</v>
      </c>
      <c r="D180" s="82"/>
      <c r="E180" s="82"/>
      <c r="F180" s="82"/>
      <c r="G180" s="82"/>
      <c r="H180" s="82"/>
      <c r="I180" s="82"/>
      <c r="J180" s="82">
        <v>23.4</v>
      </c>
      <c r="K180" s="82"/>
      <c r="L180" s="82"/>
      <c r="M180" s="83">
        <f>IF(SUM(D180:L180)=0,"",IF(SUM(D180:L180)&gt;100,100,SUM(D180:L180)))</f>
        <v>23.4</v>
      </c>
      <c r="N180" s="26" t="str">
        <f>IF(AND(M180&lt;&gt;"",OR(M180&lt;M178,M180&lt;M179)),"*","")</f>
        <v>*</v>
      </c>
      <c r="O180" s="51" t="str">
        <f>IF(AND(M179&lt;&gt;"",M180&lt;&gt;"",OR(D179&lt;&gt;D180,E179&lt;&gt;E180,F179&lt;&gt;F180,G179&lt;&gt;G180,H179&lt;&gt;H180,I179&lt;&gt;I180,J179&lt;&gt;J180,K179&lt;&gt;K180,L179&lt;&gt;L180)),"R","")</f>
        <v/>
      </c>
      <c r="P180" s="39" t="str">
        <f>IF(SUM(D180:L180)=0,"",IF(SUM(D180:L180)&gt;100,"^",IF(SUM(D180:L180)&lt;30,"Ödeme Yok!","")))</f>
        <v>Ödeme Yok!</v>
      </c>
    </row>
    <row r="181" spans="2:16" ht="3" customHeight="1">
      <c r="B181" s="27"/>
      <c r="C181" s="33"/>
      <c r="D181" s="33"/>
      <c r="E181" s="33"/>
      <c r="F181" s="33"/>
      <c r="G181" s="33"/>
      <c r="H181" s="33"/>
      <c r="I181" s="33"/>
      <c r="J181" s="33"/>
      <c r="K181" s="33"/>
      <c r="L181" s="33"/>
      <c r="M181" s="33"/>
      <c r="N181" s="36"/>
      <c r="O181" s="36"/>
    </row>
    <row r="182" spans="2:16" s="25" customFormat="1" ht="15" customHeight="1">
      <c r="B182" s="53" t="s">
        <v>107</v>
      </c>
      <c r="C182" s="31" t="s">
        <v>28</v>
      </c>
      <c r="D182" s="40"/>
      <c r="E182" s="40"/>
      <c r="F182" s="40">
        <v>30</v>
      </c>
      <c r="G182" s="40"/>
      <c r="H182" s="40"/>
      <c r="I182" s="40"/>
      <c r="J182" s="40">
        <v>30</v>
      </c>
      <c r="K182" s="40"/>
      <c r="L182" s="40"/>
      <c r="M182" s="32">
        <f t="shared" ref="M182:M183" si="43">IF(SUM(D182:L182)=0,"",IF(SUM(D182:L182)&gt;100,100,SUM(D182:L182)))</f>
        <v>60</v>
      </c>
      <c r="N182" s="52"/>
      <c r="O182" s="50" t="str">
        <f>IF(SUM(D182:L182)&gt;100,"^","")</f>
        <v/>
      </c>
      <c r="P182" s="38"/>
    </row>
    <row r="183" spans="2:16" s="25" customFormat="1" ht="15" customHeight="1">
      <c r="B183" s="41" t="s">
        <v>420</v>
      </c>
      <c r="C183" s="31" t="s">
        <v>47</v>
      </c>
      <c r="D183" s="40"/>
      <c r="E183" s="40"/>
      <c r="F183" s="40">
        <v>0</v>
      </c>
      <c r="G183" s="40"/>
      <c r="H183" s="40"/>
      <c r="I183" s="40"/>
      <c r="J183" s="40">
        <v>30</v>
      </c>
      <c r="K183" s="40"/>
      <c r="L183" s="40"/>
      <c r="M183" s="32">
        <f t="shared" si="43"/>
        <v>30</v>
      </c>
      <c r="N183" s="49"/>
      <c r="O183" s="51" t="str">
        <f>IF(AND(M182&lt;&gt;"",M183&lt;&gt;"",OR(D182&lt;&gt;D183,E182&lt;&gt;E183,F182&lt;&gt;F183,G182&lt;&gt;G183,H182&lt;&gt;H183,I182&lt;&gt;I183,J182&lt;&gt;J183,K182&lt;&gt;K183,L182&lt;&gt;L183)),"R","")</f>
        <v>R</v>
      </c>
      <c r="P183" s="37"/>
    </row>
    <row r="184" spans="2:16" s="25" customFormat="1" ht="15" customHeight="1">
      <c r="B184" s="44" t="s">
        <v>417</v>
      </c>
      <c r="C184" s="81" t="s">
        <v>24</v>
      </c>
      <c r="D184" s="82"/>
      <c r="E184" s="82"/>
      <c r="F184" s="82">
        <v>0</v>
      </c>
      <c r="G184" s="82"/>
      <c r="H184" s="82"/>
      <c r="I184" s="82"/>
      <c r="J184" s="82">
        <v>30</v>
      </c>
      <c r="K184" s="82"/>
      <c r="L184" s="82"/>
      <c r="M184" s="83">
        <f>IF(SUM(D184:L184)=0,"",IF(SUM(D184:L184)&gt;100,100,SUM(D184:L184)))</f>
        <v>30</v>
      </c>
      <c r="N184" s="26" t="str">
        <f>IF(AND(M184&lt;&gt;"",OR(M184&lt;M182,M184&lt;M183)),"*","")</f>
        <v>*</v>
      </c>
      <c r="O184" s="51" t="str">
        <f>IF(AND(M183&lt;&gt;"",M184&lt;&gt;"",OR(D183&lt;&gt;D184,E183&lt;&gt;E184,F183&lt;&gt;F184,G183&lt;&gt;G184,H183&lt;&gt;H184,I183&lt;&gt;I184,J183&lt;&gt;J184,K183&lt;&gt;K184,L183&lt;&gt;L184)),"R","")</f>
        <v/>
      </c>
      <c r="P184" s="39" t="str">
        <f>IF(SUM(D184:L184)=0,"",IF(SUM(D184:L184)&gt;100,"^",IF(SUM(D184:L184)&lt;30,"Ödeme Yok!","")))</f>
        <v/>
      </c>
    </row>
    <row r="185" spans="2:16" ht="3" customHeight="1">
      <c r="B185" s="27"/>
      <c r="C185" s="33"/>
      <c r="D185" s="33"/>
      <c r="E185" s="33"/>
      <c r="F185" s="33"/>
      <c r="G185" s="33"/>
      <c r="H185" s="33"/>
      <c r="I185" s="33"/>
      <c r="J185" s="33"/>
      <c r="K185" s="33"/>
      <c r="L185" s="33"/>
      <c r="M185" s="33"/>
      <c r="N185" s="36"/>
      <c r="O185" s="36"/>
    </row>
    <row r="186" spans="2:16" s="25" customFormat="1" ht="15" customHeight="1">
      <c r="B186" s="53" t="s">
        <v>107</v>
      </c>
      <c r="C186" s="31" t="s">
        <v>28</v>
      </c>
      <c r="D186" s="40"/>
      <c r="E186" s="40"/>
      <c r="F186" s="40">
        <v>24</v>
      </c>
      <c r="G186" s="40"/>
      <c r="H186" s="40"/>
      <c r="I186" s="40"/>
      <c r="J186" s="40">
        <v>30</v>
      </c>
      <c r="K186" s="40"/>
      <c r="L186" s="40"/>
      <c r="M186" s="32">
        <f t="shared" ref="M186:M187" si="44">IF(SUM(D186:L186)=0,"",IF(SUM(D186:L186)&gt;100,100,SUM(D186:L186)))</f>
        <v>54</v>
      </c>
      <c r="N186" s="52"/>
      <c r="O186" s="50" t="str">
        <f>IF(SUM(D186:L186)&gt;100,"^","")</f>
        <v/>
      </c>
      <c r="P186" s="38"/>
    </row>
    <row r="187" spans="2:16" s="25" customFormat="1" ht="15" customHeight="1">
      <c r="B187" s="41" t="s">
        <v>421</v>
      </c>
      <c r="C187" s="31" t="s">
        <v>47</v>
      </c>
      <c r="D187" s="40"/>
      <c r="E187" s="40"/>
      <c r="F187" s="40">
        <v>24</v>
      </c>
      <c r="G187" s="40"/>
      <c r="H187" s="40"/>
      <c r="I187" s="40"/>
      <c r="J187" s="40">
        <v>30</v>
      </c>
      <c r="K187" s="40"/>
      <c r="L187" s="40"/>
      <c r="M187" s="32">
        <f t="shared" si="44"/>
        <v>54</v>
      </c>
      <c r="N187" s="49"/>
      <c r="O187" s="51" t="str">
        <f>IF(AND(M186&lt;&gt;"",M187&lt;&gt;"",OR(D186&lt;&gt;D187,E186&lt;&gt;E187,F186&lt;&gt;F187,G186&lt;&gt;G187,H186&lt;&gt;H187,I186&lt;&gt;I187,J186&lt;&gt;J187,K186&lt;&gt;K187,L186&lt;&gt;L187)),"R","")</f>
        <v/>
      </c>
      <c r="P187" s="37"/>
    </row>
    <row r="188" spans="2:16" s="25" customFormat="1" ht="15" customHeight="1">
      <c r="B188" s="44" t="s">
        <v>417</v>
      </c>
      <c r="C188" s="81" t="s">
        <v>24</v>
      </c>
      <c r="D188" s="82"/>
      <c r="E188" s="82"/>
      <c r="F188" s="82">
        <v>24</v>
      </c>
      <c r="G188" s="82"/>
      <c r="H188" s="82"/>
      <c r="I188" s="82"/>
      <c r="J188" s="82">
        <v>30</v>
      </c>
      <c r="K188" s="82"/>
      <c r="L188" s="82"/>
      <c r="M188" s="83">
        <f>IF(SUM(D188:L188)=0,"",IF(SUM(D188:L188)&gt;100,100,SUM(D188:L188)))</f>
        <v>54</v>
      </c>
      <c r="N188" s="26" t="str">
        <f>IF(AND(M188&lt;&gt;"",OR(M188&lt;M186,M188&lt;M187)),"*","")</f>
        <v/>
      </c>
      <c r="O188" s="51" t="str">
        <f>IF(AND(M187&lt;&gt;"",M188&lt;&gt;"",OR(D187&lt;&gt;D188,E187&lt;&gt;E188,F187&lt;&gt;F188,G187&lt;&gt;G188,H187&lt;&gt;H188,I187&lt;&gt;I188,J187&lt;&gt;J188,K187&lt;&gt;K188,L187&lt;&gt;L188)),"R","")</f>
        <v/>
      </c>
      <c r="P188" s="39" t="str">
        <f>IF(SUM(D188:L188)=0,"",IF(SUM(D188:L188)&gt;100,"^",IF(SUM(D188:L188)&lt;30,"Ödeme Yok!","")))</f>
        <v/>
      </c>
    </row>
    <row r="189" spans="2:16" ht="3" customHeight="1">
      <c r="B189" s="27"/>
      <c r="C189" s="33"/>
      <c r="D189" s="33"/>
      <c r="E189" s="33"/>
      <c r="F189" s="33"/>
      <c r="G189" s="33"/>
      <c r="H189" s="33"/>
      <c r="I189" s="33"/>
      <c r="J189" s="33"/>
      <c r="K189" s="33"/>
      <c r="L189" s="33"/>
      <c r="M189" s="33"/>
      <c r="N189" s="36"/>
      <c r="O189" s="36"/>
    </row>
    <row r="190" spans="2:16" s="25" customFormat="1" ht="15" customHeight="1">
      <c r="B190" s="53" t="s">
        <v>107</v>
      </c>
      <c r="C190" s="31" t="s">
        <v>28</v>
      </c>
      <c r="D190" s="40"/>
      <c r="E190" s="40"/>
      <c r="F190" s="40">
        <v>21</v>
      </c>
      <c r="G190" s="40"/>
      <c r="H190" s="40"/>
      <c r="I190" s="40"/>
      <c r="J190" s="40">
        <v>18.600000000000001</v>
      </c>
      <c r="K190" s="40"/>
      <c r="L190" s="40"/>
      <c r="M190" s="32">
        <f t="shared" ref="M190:M191" si="45">IF(SUM(D190:L190)=0,"",IF(SUM(D190:L190)&gt;100,100,SUM(D190:L190)))</f>
        <v>39.6</v>
      </c>
      <c r="N190" s="52"/>
      <c r="O190" s="50" t="str">
        <f>IF(SUM(D190:L190)&gt;100,"^","")</f>
        <v/>
      </c>
      <c r="P190" s="38"/>
    </row>
    <row r="191" spans="2:16" s="25" customFormat="1" ht="15" customHeight="1">
      <c r="B191" s="41" t="s">
        <v>422</v>
      </c>
      <c r="C191" s="31" t="s">
        <v>47</v>
      </c>
      <c r="D191" s="40"/>
      <c r="E191" s="40"/>
      <c r="F191" s="40">
        <v>12</v>
      </c>
      <c r="G191" s="40"/>
      <c r="H191" s="40"/>
      <c r="I191" s="40"/>
      <c r="J191" s="40">
        <v>9</v>
      </c>
      <c r="K191" s="40"/>
      <c r="L191" s="40"/>
      <c r="M191" s="32">
        <f t="shared" si="45"/>
        <v>21</v>
      </c>
      <c r="N191" s="49"/>
      <c r="O191" s="51" t="str">
        <f>IF(AND(M190&lt;&gt;"",M191&lt;&gt;"",OR(D190&lt;&gt;D191,E190&lt;&gt;E191,F190&lt;&gt;F191,G190&lt;&gt;G191,H190&lt;&gt;H191,I190&lt;&gt;I191,J190&lt;&gt;J191,K190&lt;&gt;K191,L190&lt;&gt;L191)),"R","")</f>
        <v>R</v>
      </c>
      <c r="P191" s="37"/>
    </row>
    <row r="192" spans="2:16" s="25" customFormat="1" ht="15" customHeight="1">
      <c r="B192" s="44" t="s">
        <v>417</v>
      </c>
      <c r="C192" s="81" t="s">
        <v>24</v>
      </c>
      <c r="D192" s="82"/>
      <c r="E192" s="82"/>
      <c r="F192" s="82">
        <v>12</v>
      </c>
      <c r="G192" s="82"/>
      <c r="H192" s="82"/>
      <c r="I192" s="82"/>
      <c r="J192" s="82">
        <v>9</v>
      </c>
      <c r="K192" s="82"/>
      <c r="L192" s="82"/>
      <c r="M192" s="83">
        <f>IF(SUM(D192:L192)=0,"",IF(SUM(D192:L192)&gt;100,100,SUM(D192:L192)))</f>
        <v>21</v>
      </c>
      <c r="N192" s="26" t="str">
        <f>IF(AND(M192&lt;&gt;"",OR(M192&lt;M190,M192&lt;M191)),"*","")</f>
        <v>*</v>
      </c>
      <c r="O192" s="51" t="str">
        <f>IF(AND(M191&lt;&gt;"",M192&lt;&gt;"",OR(D191&lt;&gt;D192,E191&lt;&gt;E192,F191&lt;&gt;F192,G191&lt;&gt;G192,H191&lt;&gt;H192,I191&lt;&gt;I192,J191&lt;&gt;J192,K191&lt;&gt;K192,L191&lt;&gt;L192)),"R","")</f>
        <v/>
      </c>
      <c r="P192" s="39" t="str">
        <f>IF(SUM(D192:L192)=0,"",IF(SUM(D192:L192)&gt;100,"^",IF(SUM(D192:L192)&lt;30,"Ödeme Yok!","")))</f>
        <v>Ödeme Yok!</v>
      </c>
    </row>
    <row r="193" spans="2:16" ht="3" customHeight="1">
      <c r="B193" s="27"/>
      <c r="C193" s="33"/>
      <c r="D193" s="33"/>
      <c r="E193" s="33"/>
      <c r="F193" s="33"/>
      <c r="G193" s="33"/>
      <c r="H193" s="33"/>
      <c r="I193" s="33"/>
      <c r="J193" s="33"/>
      <c r="K193" s="33"/>
      <c r="L193" s="33"/>
      <c r="M193" s="33"/>
      <c r="N193" s="36"/>
      <c r="O193" s="36"/>
    </row>
    <row r="194" spans="2:16" s="25" customFormat="1" ht="15" customHeight="1">
      <c r="B194" s="53" t="s">
        <v>21</v>
      </c>
      <c r="C194" s="31" t="s">
        <v>28</v>
      </c>
      <c r="D194" s="40"/>
      <c r="E194" s="40"/>
      <c r="F194" s="40">
        <v>30</v>
      </c>
      <c r="G194" s="40"/>
      <c r="H194" s="40"/>
      <c r="I194" s="40"/>
      <c r="J194" s="40">
        <v>4.8</v>
      </c>
      <c r="K194" s="40"/>
      <c r="L194" s="40"/>
      <c r="M194" s="32">
        <f t="shared" ref="M194:M195" si="46">IF(SUM(D194:L194)=0,"",IF(SUM(D194:L194)&gt;100,100,SUM(D194:L194)))</f>
        <v>34.799999999999997</v>
      </c>
      <c r="N194" s="52"/>
      <c r="O194" s="50" t="str">
        <f>IF(SUM(D194:L194)&gt;100,"^","")</f>
        <v/>
      </c>
      <c r="P194" s="38"/>
    </row>
    <row r="195" spans="2:16" s="25" customFormat="1" ht="15" customHeight="1">
      <c r="B195" s="41" t="s">
        <v>423</v>
      </c>
      <c r="C195" s="31" t="s">
        <v>47</v>
      </c>
      <c r="D195" s="40"/>
      <c r="E195" s="40"/>
      <c r="F195" s="40">
        <v>30</v>
      </c>
      <c r="G195" s="40"/>
      <c r="H195" s="40"/>
      <c r="I195" s="40"/>
      <c r="J195" s="40">
        <v>4.8</v>
      </c>
      <c r="K195" s="40"/>
      <c r="L195" s="40"/>
      <c r="M195" s="32">
        <f t="shared" si="46"/>
        <v>34.799999999999997</v>
      </c>
      <c r="N195" s="49"/>
      <c r="O195" s="51" t="str">
        <f>IF(AND(M194&lt;&gt;"",M195&lt;&gt;"",OR(D194&lt;&gt;D195,E194&lt;&gt;E195,F194&lt;&gt;F195,G194&lt;&gt;G195,H194&lt;&gt;H195,I194&lt;&gt;I195,J194&lt;&gt;J195,K194&lt;&gt;K195,L194&lt;&gt;L195)),"R","")</f>
        <v/>
      </c>
      <c r="P195" s="37"/>
    </row>
    <row r="196" spans="2:16" s="25" customFormat="1" ht="15" customHeight="1">
      <c r="B196" s="44" t="s">
        <v>417</v>
      </c>
      <c r="C196" s="81" t="s">
        <v>24</v>
      </c>
      <c r="D196" s="82"/>
      <c r="E196" s="82"/>
      <c r="F196" s="82">
        <v>30</v>
      </c>
      <c r="G196" s="82"/>
      <c r="H196" s="82"/>
      <c r="I196" s="82"/>
      <c r="J196" s="82">
        <v>4.8</v>
      </c>
      <c r="K196" s="82"/>
      <c r="L196" s="82"/>
      <c r="M196" s="83">
        <f>IF(SUM(D196:L196)=0,"",IF(SUM(D196:L196)&gt;100,100,SUM(D196:L196)))</f>
        <v>34.799999999999997</v>
      </c>
      <c r="N196" s="26" t="str">
        <f>IF(AND(M196&lt;&gt;"",OR(M196&lt;M194,M196&lt;M195)),"*","")</f>
        <v/>
      </c>
      <c r="O196" s="51" t="str">
        <f>IF(AND(M195&lt;&gt;"",M196&lt;&gt;"",OR(D195&lt;&gt;D196,E195&lt;&gt;E196,F195&lt;&gt;F196,G195&lt;&gt;G196,H195&lt;&gt;H196,I195&lt;&gt;I196,J195&lt;&gt;J196,K195&lt;&gt;K196,L195&lt;&gt;L196)),"R","")</f>
        <v/>
      </c>
      <c r="P196" s="39" t="str">
        <f>IF(SUM(D196:L196)=0,"",IF(SUM(D196:L196)&gt;100,"^",IF(SUM(D196:L196)&lt;30,"Ödeme Yok!","")))</f>
        <v/>
      </c>
    </row>
    <row r="197" spans="2:16" ht="3" customHeight="1">
      <c r="B197" s="27"/>
      <c r="C197" s="33"/>
      <c r="D197" s="33"/>
      <c r="E197" s="33"/>
      <c r="F197" s="33"/>
      <c r="G197" s="33"/>
      <c r="H197" s="33"/>
      <c r="I197" s="33"/>
      <c r="J197" s="33"/>
      <c r="K197" s="33"/>
      <c r="L197" s="33"/>
      <c r="M197" s="33"/>
      <c r="N197" s="36"/>
      <c r="O197" s="36"/>
    </row>
    <row r="198" spans="2:16" s="25" customFormat="1" ht="15" customHeight="1">
      <c r="B198" s="53" t="s">
        <v>44</v>
      </c>
      <c r="C198" s="31" t="s">
        <v>28</v>
      </c>
      <c r="D198" s="40"/>
      <c r="E198" s="40"/>
      <c r="F198" s="40">
        <v>24</v>
      </c>
      <c r="G198" s="40"/>
      <c r="H198" s="40"/>
      <c r="I198" s="40"/>
      <c r="J198" s="40">
        <v>3</v>
      </c>
      <c r="K198" s="40">
        <v>3</v>
      </c>
      <c r="L198" s="40"/>
      <c r="M198" s="32">
        <f t="shared" ref="M198:M199" si="47">IF(SUM(D198:L198)=0,"",IF(SUM(D198:L198)&gt;100,100,SUM(D198:L198)))</f>
        <v>30</v>
      </c>
      <c r="N198" s="52"/>
      <c r="O198" s="50" t="str">
        <f>IF(SUM(D198:L198)&gt;100,"^","")</f>
        <v/>
      </c>
      <c r="P198" s="38"/>
    </row>
    <row r="199" spans="2:16" s="25" customFormat="1" ht="15" customHeight="1">
      <c r="B199" s="41" t="s">
        <v>424</v>
      </c>
      <c r="C199" s="31" t="s">
        <v>47</v>
      </c>
      <c r="D199" s="40"/>
      <c r="E199" s="40"/>
      <c r="F199" s="40">
        <v>24</v>
      </c>
      <c r="G199" s="40"/>
      <c r="H199" s="40"/>
      <c r="I199" s="40"/>
      <c r="J199" s="40">
        <v>3</v>
      </c>
      <c r="K199" s="40">
        <v>3</v>
      </c>
      <c r="L199" s="40"/>
      <c r="M199" s="32">
        <f t="shared" si="47"/>
        <v>30</v>
      </c>
      <c r="N199" s="49"/>
      <c r="O199" s="51" t="str">
        <f>IF(AND(M198&lt;&gt;"",M199&lt;&gt;"",OR(D198&lt;&gt;D199,E198&lt;&gt;E199,F198&lt;&gt;F199,G198&lt;&gt;G199,H198&lt;&gt;H199,I198&lt;&gt;I199,J198&lt;&gt;J199,K198&lt;&gt;K199,L198&lt;&gt;L199)),"R","")</f>
        <v/>
      </c>
      <c r="P199" s="37"/>
    </row>
    <row r="200" spans="2:16" s="25" customFormat="1" ht="15" customHeight="1">
      <c r="B200" s="44" t="s">
        <v>417</v>
      </c>
      <c r="C200" s="81" t="s">
        <v>24</v>
      </c>
      <c r="D200" s="82"/>
      <c r="E200" s="82"/>
      <c r="F200" s="82">
        <v>24</v>
      </c>
      <c r="G200" s="82"/>
      <c r="H200" s="82"/>
      <c r="I200" s="82"/>
      <c r="J200" s="82">
        <v>3</v>
      </c>
      <c r="K200" s="82">
        <v>3</v>
      </c>
      <c r="L200" s="82"/>
      <c r="M200" s="83">
        <f>IF(SUM(D200:L200)=0,"",IF(SUM(D200:L200)&gt;100,100,SUM(D200:L200)))</f>
        <v>30</v>
      </c>
      <c r="N200" s="26" t="str">
        <f>IF(AND(M200&lt;&gt;"",OR(M200&lt;M198,M200&lt;M199)),"*","")</f>
        <v/>
      </c>
      <c r="O200" s="51" t="str">
        <f>IF(AND(M199&lt;&gt;"",M200&lt;&gt;"",OR(D199&lt;&gt;D200,E199&lt;&gt;E200,F199&lt;&gt;F200,G199&lt;&gt;G200,H199&lt;&gt;H200,I199&lt;&gt;I200,J199&lt;&gt;J200,K199&lt;&gt;K200,L199&lt;&gt;L200)),"R","")</f>
        <v/>
      </c>
      <c r="P200" s="39" t="str">
        <f>IF(SUM(D200:L200)=0,"",IF(SUM(D200:L200)&gt;100,"^",IF(SUM(D200:L200)&lt;30,"Ödeme Yok!","")))</f>
        <v/>
      </c>
    </row>
    <row r="201" spans="2:16" ht="3" customHeight="1">
      <c r="B201" s="27"/>
      <c r="C201" s="33"/>
      <c r="D201" s="33"/>
      <c r="E201" s="33"/>
      <c r="F201" s="33"/>
      <c r="G201" s="33"/>
      <c r="H201" s="33"/>
      <c r="I201" s="33"/>
      <c r="J201" s="33"/>
      <c r="K201" s="33"/>
      <c r="L201" s="33"/>
      <c r="M201" s="33"/>
      <c r="N201" s="36"/>
      <c r="O201" s="36"/>
    </row>
    <row r="202" spans="2:16" s="25" customFormat="1" ht="15" customHeight="1">
      <c r="B202" s="53" t="s">
        <v>44</v>
      </c>
      <c r="C202" s="31" t="s">
        <v>28</v>
      </c>
      <c r="D202" s="40"/>
      <c r="E202" s="40"/>
      <c r="F202" s="40">
        <v>30</v>
      </c>
      <c r="G202" s="40"/>
      <c r="H202" s="40"/>
      <c r="I202" s="40"/>
      <c r="J202" s="40">
        <v>4.2</v>
      </c>
      <c r="K202" s="40"/>
      <c r="L202" s="40"/>
      <c r="M202" s="32">
        <f t="shared" ref="M202:M203" si="48">IF(SUM(D202:L202)=0,"",IF(SUM(D202:L202)&gt;100,100,SUM(D202:L202)))</f>
        <v>34.200000000000003</v>
      </c>
      <c r="N202" s="52"/>
      <c r="O202" s="50" t="str">
        <f>IF(SUM(D202:L202)&gt;100,"^","")</f>
        <v/>
      </c>
      <c r="P202" s="38"/>
    </row>
    <row r="203" spans="2:16" s="25" customFormat="1" ht="15" customHeight="1">
      <c r="B203" s="41" t="s">
        <v>425</v>
      </c>
      <c r="C203" s="31" t="s">
        <v>47</v>
      </c>
      <c r="D203" s="40"/>
      <c r="E203" s="40"/>
      <c r="F203" s="40">
        <v>30</v>
      </c>
      <c r="G203" s="40"/>
      <c r="H203" s="40"/>
      <c r="I203" s="40"/>
      <c r="J203" s="40">
        <v>4.2</v>
      </c>
      <c r="K203" s="40"/>
      <c r="L203" s="40"/>
      <c r="M203" s="32">
        <f t="shared" si="48"/>
        <v>34.200000000000003</v>
      </c>
      <c r="N203" s="49"/>
      <c r="O203" s="51" t="str">
        <f>IF(AND(M202&lt;&gt;"",M203&lt;&gt;"",OR(D202&lt;&gt;D203,E202&lt;&gt;E203,F202&lt;&gt;F203,G202&lt;&gt;G203,H202&lt;&gt;H203,I202&lt;&gt;I203,J202&lt;&gt;J203,K202&lt;&gt;K203,L202&lt;&gt;L203)),"R","")</f>
        <v/>
      </c>
      <c r="P203" s="37"/>
    </row>
    <row r="204" spans="2:16" s="25" customFormat="1" ht="15" customHeight="1">
      <c r="B204" s="44" t="s">
        <v>417</v>
      </c>
      <c r="C204" s="81" t="s">
        <v>24</v>
      </c>
      <c r="D204" s="82"/>
      <c r="E204" s="82"/>
      <c r="F204" s="82">
        <v>30</v>
      </c>
      <c r="G204" s="82"/>
      <c r="H204" s="82"/>
      <c r="I204" s="82"/>
      <c r="J204" s="82">
        <v>4.2</v>
      </c>
      <c r="K204" s="82"/>
      <c r="L204" s="82"/>
      <c r="M204" s="83">
        <f>IF(SUM(D204:L204)=0,"",IF(SUM(D204:L204)&gt;100,100,SUM(D204:L204)))</f>
        <v>34.200000000000003</v>
      </c>
      <c r="N204" s="26" t="str">
        <f>IF(AND(M204&lt;&gt;"",OR(M204&lt;M202,M204&lt;M203)),"*","")</f>
        <v/>
      </c>
      <c r="O204" s="51" t="str">
        <f>IF(AND(M203&lt;&gt;"",M204&lt;&gt;"",OR(D203&lt;&gt;D204,E203&lt;&gt;E204,F203&lt;&gt;F204,G203&lt;&gt;G204,H203&lt;&gt;H204,I203&lt;&gt;I204,J203&lt;&gt;J204,K203&lt;&gt;K204,L203&lt;&gt;L204)),"R","")</f>
        <v/>
      </c>
      <c r="P204" s="39" t="str">
        <f>IF(SUM(D204:L204)=0,"",IF(SUM(D204:L204)&gt;100,"^",IF(SUM(D204:L204)&lt;30,"Ödeme Yok!","")))</f>
        <v/>
      </c>
    </row>
    <row r="205" spans="2:16" ht="3" customHeight="1">
      <c r="B205" s="27"/>
      <c r="C205" s="33"/>
      <c r="D205" s="33"/>
      <c r="E205" s="33"/>
      <c r="F205" s="33"/>
      <c r="G205" s="33"/>
      <c r="H205" s="33"/>
      <c r="I205" s="33"/>
      <c r="J205" s="33"/>
      <c r="K205" s="33"/>
      <c r="L205" s="33"/>
      <c r="M205" s="33"/>
      <c r="N205" s="36"/>
      <c r="O205" s="36"/>
    </row>
    <row r="206" spans="2:16" s="25" customFormat="1" ht="15" customHeight="1">
      <c r="B206" s="53" t="s">
        <v>21</v>
      </c>
      <c r="C206" s="31" t="s">
        <v>28</v>
      </c>
      <c r="D206" s="40"/>
      <c r="E206" s="40"/>
      <c r="F206" s="40">
        <v>30</v>
      </c>
      <c r="G206" s="40"/>
      <c r="H206" s="40"/>
      <c r="I206" s="40"/>
      <c r="J206" s="40">
        <v>0.6</v>
      </c>
      <c r="K206" s="40"/>
      <c r="L206" s="40"/>
      <c r="M206" s="32">
        <f t="shared" ref="M206:M207" si="49">IF(SUM(D206:L206)=0,"",IF(SUM(D206:L206)&gt;100,100,SUM(D206:L206)))</f>
        <v>30.6</v>
      </c>
      <c r="N206" s="52"/>
      <c r="O206" s="50" t="str">
        <f>IF(SUM(D206:L206)&gt;100,"^","")</f>
        <v/>
      </c>
      <c r="P206" s="38"/>
    </row>
    <row r="207" spans="2:16" s="25" customFormat="1" ht="15" customHeight="1">
      <c r="B207" s="41" t="s">
        <v>426</v>
      </c>
      <c r="C207" s="31" t="s">
        <v>47</v>
      </c>
      <c r="D207" s="40"/>
      <c r="E207" s="40"/>
      <c r="F207" s="40">
        <v>30</v>
      </c>
      <c r="G207" s="40"/>
      <c r="H207" s="40"/>
      <c r="I207" s="40"/>
      <c r="J207" s="40">
        <v>0.6</v>
      </c>
      <c r="K207" s="40"/>
      <c r="L207" s="40"/>
      <c r="M207" s="32">
        <f t="shared" si="49"/>
        <v>30.6</v>
      </c>
      <c r="N207" s="49"/>
      <c r="O207" s="51" t="str">
        <f>IF(AND(M206&lt;&gt;"",M207&lt;&gt;"",OR(D206&lt;&gt;D207,E206&lt;&gt;E207,F206&lt;&gt;F207,G206&lt;&gt;G207,H206&lt;&gt;H207,I206&lt;&gt;I207,J206&lt;&gt;J207,K206&lt;&gt;K207,L206&lt;&gt;L207)),"R","")</f>
        <v/>
      </c>
      <c r="P207" s="37"/>
    </row>
    <row r="208" spans="2:16" s="25" customFormat="1" ht="15" customHeight="1">
      <c r="B208" s="44" t="s">
        <v>417</v>
      </c>
      <c r="C208" s="81" t="s">
        <v>24</v>
      </c>
      <c r="D208" s="82"/>
      <c r="E208" s="82"/>
      <c r="F208" s="82">
        <v>30</v>
      </c>
      <c r="G208" s="82"/>
      <c r="H208" s="82"/>
      <c r="I208" s="82"/>
      <c r="J208" s="82">
        <v>0.6</v>
      </c>
      <c r="K208" s="82"/>
      <c r="L208" s="82"/>
      <c r="M208" s="83">
        <f>IF(SUM(D208:L208)=0,"",IF(SUM(D208:L208)&gt;100,100,SUM(D208:L208)))</f>
        <v>30.6</v>
      </c>
      <c r="N208" s="26" t="str">
        <f>IF(AND(M208&lt;&gt;"",OR(M208&lt;M206,M208&lt;M207)),"*","")</f>
        <v/>
      </c>
      <c r="O208" s="51" t="str">
        <f>IF(AND(M207&lt;&gt;"",M208&lt;&gt;"",OR(D207&lt;&gt;D208,E207&lt;&gt;E208,F207&lt;&gt;F208,G207&lt;&gt;G208,H207&lt;&gt;H208,I207&lt;&gt;I208,J207&lt;&gt;J208,K207&lt;&gt;K208,L207&lt;&gt;L208)),"R","")</f>
        <v/>
      </c>
      <c r="P208" s="39" t="str">
        <f>IF(SUM(D208:L208)=0,"",IF(SUM(D208:L208)&gt;100,"^",IF(SUM(D208:L208)&lt;30,"Ödeme Yok!","")))</f>
        <v/>
      </c>
    </row>
    <row r="209" spans="2:16" ht="3" customHeight="1">
      <c r="B209" s="27"/>
      <c r="C209" s="33"/>
      <c r="D209" s="33"/>
      <c r="E209" s="33"/>
      <c r="F209" s="33"/>
      <c r="G209" s="33"/>
      <c r="H209" s="33"/>
      <c r="I209" s="33"/>
      <c r="J209" s="33"/>
      <c r="K209" s="33"/>
      <c r="L209" s="33"/>
      <c r="M209" s="33"/>
      <c r="N209" s="36"/>
      <c r="O209" s="36"/>
    </row>
    <row r="210" spans="2:16" s="25" customFormat="1" ht="15" customHeight="1">
      <c r="B210" s="53" t="s">
        <v>107</v>
      </c>
      <c r="C210" s="31" t="s">
        <v>28</v>
      </c>
      <c r="D210" s="40"/>
      <c r="E210" s="40"/>
      <c r="F210" s="40">
        <v>30</v>
      </c>
      <c r="G210" s="40"/>
      <c r="H210" s="40"/>
      <c r="I210" s="40"/>
      <c r="J210" s="40">
        <v>11.4</v>
      </c>
      <c r="K210" s="40"/>
      <c r="L210" s="40"/>
      <c r="M210" s="32">
        <f t="shared" ref="M210:M211" si="50">IF(SUM(D210:L210)=0,"",IF(SUM(D210:L210)&gt;100,100,SUM(D210:L210)))</f>
        <v>41.4</v>
      </c>
      <c r="N210" s="52"/>
      <c r="O210" s="50" t="str">
        <f>IF(SUM(D210:L210)&gt;100,"^","")</f>
        <v/>
      </c>
      <c r="P210" s="38"/>
    </row>
    <row r="211" spans="2:16" s="25" customFormat="1" ht="15" customHeight="1">
      <c r="B211" s="41" t="s">
        <v>427</v>
      </c>
      <c r="C211" s="31" t="s">
        <v>47</v>
      </c>
      <c r="D211" s="40"/>
      <c r="E211" s="40"/>
      <c r="F211" s="40">
        <v>30</v>
      </c>
      <c r="G211" s="40"/>
      <c r="H211" s="40"/>
      <c r="I211" s="40"/>
      <c r="J211" s="40">
        <v>7.8</v>
      </c>
      <c r="K211" s="40"/>
      <c r="L211" s="40"/>
      <c r="M211" s="32">
        <f t="shared" si="50"/>
        <v>37.799999999999997</v>
      </c>
      <c r="N211" s="49"/>
      <c r="O211" s="51" t="str">
        <f>IF(AND(M210&lt;&gt;"",M211&lt;&gt;"",OR(D210&lt;&gt;D211,E210&lt;&gt;E211,F210&lt;&gt;F211,G210&lt;&gt;G211,H210&lt;&gt;H211,I210&lt;&gt;I211,J210&lt;&gt;J211,K210&lt;&gt;K211,L210&lt;&gt;L211)),"R","")</f>
        <v>R</v>
      </c>
      <c r="P211" s="37"/>
    </row>
    <row r="212" spans="2:16" s="25" customFormat="1" ht="15" customHeight="1">
      <c r="B212" s="44" t="s">
        <v>417</v>
      </c>
      <c r="C212" s="81" t="s">
        <v>24</v>
      </c>
      <c r="D212" s="82"/>
      <c r="E212" s="82"/>
      <c r="F212" s="82">
        <v>30</v>
      </c>
      <c r="G212" s="82"/>
      <c r="H212" s="82"/>
      <c r="I212" s="82"/>
      <c r="J212" s="82">
        <v>7.8</v>
      </c>
      <c r="K212" s="82"/>
      <c r="L212" s="82"/>
      <c r="M212" s="83">
        <f>IF(SUM(D212:L212)=0,"",IF(SUM(D212:L212)&gt;100,100,SUM(D212:L212)))</f>
        <v>37.799999999999997</v>
      </c>
      <c r="N212" s="26" t="str">
        <f>IF(AND(M212&lt;&gt;"",OR(M212&lt;M210,M212&lt;M211)),"*","")</f>
        <v>*</v>
      </c>
      <c r="O212" s="51" t="str">
        <f>IF(AND(M211&lt;&gt;"",M212&lt;&gt;"",OR(D211&lt;&gt;D212,E211&lt;&gt;E212,F211&lt;&gt;F212,G211&lt;&gt;G212,H211&lt;&gt;H212,I211&lt;&gt;I212,J211&lt;&gt;J212,K211&lt;&gt;K212,L211&lt;&gt;L212)),"R","")</f>
        <v/>
      </c>
      <c r="P212" s="39" t="str">
        <f>IF(SUM(D212:L212)=0,"",IF(SUM(D212:L212)&gt;100,"^",IF(SUM(D212:L212)&lt;30,"Ödeme Yok!","")))</f>
        <v/>
      </c>
    </row>
    <row r="213" spans="2:16" ht="3" customHeight="1">
      <c r="B213" s="27"/>
      <c r="C213" s="33"/>
      <c r="D213" s="33"/>
      <c r="E213" s="33"/>
      <c r="F213" s="33"/>
      <c r="G213" s="33"/>
      <c r="H213" s="33"/>
      <c r="I213" s="33"/>
      <c r="J213" s="33"/>
      <c r="K213" s="33"/>
      <c r="L213" s="33"/>
      <c r="M213" s="33"/>
      <c r="N213" s="36"/>
      <c r="O213" s="36"/>
    </row>
    <row r="214" spans="2:16" s="25" customFormat="1" ht="15" customHeight="1">
      <c r="B214" s="53" t="s">
        <v>107</v>
      </c>
      <c r="C214" s="31" t="s">
        <v>28</v>
      </c>
      <c r="D214" s="40"/>
      <c r="E214" s="40"/>
      <c r="F214" s="40">
        <v>27.6</v>
      </c>
      <c r="G214" s="40"/>
      <c r="H214" s="40"/>
      <c r="I214" s="40"/>
      <c r="J214" s="40">
        <v>18</v>
      </c>
      <c r="K214" s="40">
        <v>6</v>
      </c>
      <c r="L214" s="40"/>
      <c r="M214" s="32">
        <f t="shared" ref="M214:M215" si="51">IF(SUM(D214:L214)=0,"",IF(SUM(D214:L214)&gt;100,100,SUM(D214:L214)))</f>
        <v>51.6</v>
      </c>
      <c r="N214" s="52"/>
      <c r="O214" s="50" t="str">
        <f>IF(SUM(D214:L214)&gt;100,"^","")</f>
        <v/>
      </c>
      <c r="P214" s="38"/>
    </row>
    <row r="215" spans="2:16" s="25" customFormat="1" ht="15" customHeight="1">
      <c r="B215" s="41" t="s">
        <v>428</v>
      </c>
      <c r="C215" s="31" t="s">
        <v>47</v>
      </c>
      <c r="D215" s="40"/>
      <c r="E215" s="40"/>
      <c r="F215" s="40">
        <v>27.6</v>
      </c>
      <c r="G215" s="40"/>
      <c r="H215" s="40"/>
      <c r="I215" s="40"/>
      <c r="J215" s="40">
        <v>14.4</v>
      </c>
      <c r="K215" s="40">
        <v>3</v>
      </c>
      <c r="L215" s="40"/>
      <c r="M215" s="32">
        <f t="shared" si="51"/>
        <v>45</v>
      </c>
      <c r="N215" s="49"/>
      <c r="O215" s="51" t="str">
        <f>IF(AND(M214&lt;&gt;"",M215&lt;&gt;"",OR(D214&lt;&gt;D215,E214&lt;&gt;E215,F214&lt;&gt;F215,G214&lt;&gt;G215,H214&lt;&gt;H215,I214&lt;&gt;I215,J214&lt;&gt;J215,K214&lt;&gt;K215,L214&lt;&gt;L215)),"R","")</f>
        <v>R</v>
      </c>
      <c r="P215" s="37"/>
    </row>
    <row r="216" spans="2:16" s="25" customFormat="1" ht="15" customHeight="1">
      <c r="B216" s="44" t="s">
        <v>417</v>
      </c>
      <c r="C216" s="81" t="s">
        <v>24</v>
      </c>
      <c r="D216" s="82"/>
      <c r="E216" s="82"/>
      <c r="F216" s="82">
        <v>27.6</v>
      </c>
      <c r="G216" s="82"/>
      <c r="H216" s="82"/>
      <c r="I216" s="82"/>
      <c r="J216" s="82">
        <v>14.4</v>
      </c>
      <c r="K216" s="82">
        <v>3</v>
      </c>
      <c r="L216" s="82"/>
      <c r="M216" s="83">
        <f>IF(SUM(D216:L216)=0,"",IF(SUM(D216:L216)&gt;100,100,SUM(D216:L216)))</f>
        <v>45</v>
      </c>
      <c r="N216" s="26" t="str">
        <f>IF(AND(M216&lt;&gt;"",OR(M216&lt;M214,M216&lt;M215)),"*","")</f>
        <v>*</v>
      </c>
      <c r="O216" s="51" t="str">
        <f>IF(AND(M215&lt;&gt;"",M216&lt;&gt;"",OR(D215&lt;&gt;D216,E215&lt;&gt;E216,F215&lt;&gt;F216,G215&lt;&gt;G216,H215&lt;&gt;H216,I215&lt;&gt;I216,J215&lt;&gt;J216,K215&lt;&gt;K216,L215&lt;&gt;L216)),"R","")</f>
        <v/>
      </c>
      <c r="P216" s="39" t="str">
        <f>IF(SUM(D216:L216)=0,"",IF(SUM(D216:L216)&gt;100,"^",IF(SUM(D216:L216)&lt;30,"Ödeme Yok!","")))</f>
        <v/>
      </c>
    </row>
    <row r="217" spans="2:16" ht="3" customHeight="1">
      <c r="B217" s="27"/>
      <c r="C217" s="33"/>
      <c r="D217" s="33"/>
      <c r="E217" s="33"/>
      <c r="F217" s="33"/>
      <c r="G217" s="33"/>
      <c r="H217" s="33"/>
      <c r="I217" s="33"/>
      <c r="J217" s="33"/>
      <c r="K217" s="33"/>
      <c r="L217" s="33"/>
      <c r="M217" s="33"/>
      <c r="N217" s="36"/>
      <c r="O217" s="36"/>
    </row>
    <row r="218" spans="2:16" s="25" customFormat="1" ht="15" customHeight="1">
      <c r="B218" s="53" t="s">
        <v>21</v>
      </c>
      <c r="C218" s="31" t="s">
        <v>28</v>
      </c>
      <c r="D218" s="40"/>
      <c r="E218" s="40"/>
      <c r="F218" s="40">
        <v>30</v>
      </c>
      <c r="G218" s="40"/>
      <c r="H218" s="40"/>
      <c r="I218" s="40"/>
      <c r="J218" s="40"/>
      <c r="K218" s="40"/>
      <c r="L218" s="40"/>
      <c r="M218" s="32">
        <f t="shared" ref="M218:M219" si="52">IF(SUM(D218:L218)=0,"",IF(SUM(D218:L218)&gt;100,100,SUM(D218:L218)))</f>
        <v>30</v>
      </c>
      <c r="N218" s="52"/>
      <c r="O218" s="50" t="str">
        <f>IF(SUM(D218:L218)&gt;100,"^","")</f>
        <v/>
      </c>
      <c r="P218" s="38"/>
    </row>
    <row r="219" spans="2:16" s="25" customFormat="1" ht="15" customHeight="1">
      <c r="B219" s="41" t="s">
        <v>429</v>
      </c>
      <c r="C219" s="31" t="s">
        <v>47</v>
      </c>
      <c r="D219" s="40"/>
      <c r="E219" s="40"/>
      <c r="F219" s="40">
        <v>30</v>
      </c>
      <c r="G219" s="40"/>
      <c r="H219" s="40"/>
      <c r="I219" s="40"/>
      <c r="J219" s="40"/>
      <c r="K219" s="40"/>
      <c r="L219" s="40"/>
      <c r="M219" s="32">
        <f t="shared" si="52"/>
        <v>30</v>
      </c>
      <c r="N219" s="49"/>
      <c r="O219" s="51" t="str">
        <f>IF(AND(M218&lt;&gt;"",M219&lt;&gt;"",OR(D218&lt;&gt;D219,E218&lt;&gt;E219,F218&lt;&gt;F219,G218&lt;&gt;G219,H218&lt;&gt;H219,I218&lt;&gt;I219,J218&lt;&gt;J219,K218&lt;&gt;K219,L218&lt;&gt;L219)),"R","")</f>
        <v/>
      </c>
      <c r="P219" s="37"/>
    </row>
    <row r="220" spans="2:16" s="25" customFormat="1" ht="15" customHeight="1">
      <c r="B220" s="44" t="s">
        <v>417</v>
      </c>
      <c r="C220" s="81" t="s">
        <v>24</v>
      </c>
      <c r="D220" s="82"/>
      <c r="E220" s="82"/>
      <c r="F220" s="82">
        <v>30</v>
      </c>
      <c r="G220" s="82"/>
      <c r="H220" s="82"/>
      <c r="I220" s="82"/>
      <c r="J220" s="82"/>
      <c r="K220" s="82"/>
      <c r="L220" s="82"/>
      <c r="M220" s="83">
        <f>IF(SUM(D220:L220)=0,"",IF(SUM(D220:L220)&gt;100,100,SUM(D220:L220)))</f>
        <v>30</v>
      </c>
      <c r="N220" s="26" t="str">
        <f>IF(AND(M220&lt;&gt;"",OR(M220&lt;M218,M220&lt;M219)),"*","")</f>
        <v/>
      </c>
      <c r="O220" s="51" t="str">
        <f>IF(AND(M219&lt;&gt;"",M220&lt;&gt;"",OR(D219&lt;&gt;D220,E219&lt;&gt;E220,F219&lt;&gt;F220,G219&lt;&gt;G220,H219&lt;&gt;H220,I219&lt;&gt;I220,J219&lt;&gt;J220,K219&lt;&gt;K220,L219&lt;&gt;L220)),"R","")</f>
        <v/>
      </c>
      <c r="P220" s="39" t="str">
        <f>IF(SUM(D220:L220)=0,"",IF(SUM(D220:L220)&gt;100,"^",IF(SUM(D220:L220)&lt;30,"Ödeme Yok!","")))</f>
        <v/>
      </c>
    </row>
    <row r="221" spans="2:16" ht="20.25" customHeight="1">
      <c r="B221" s="27"/>
      <c r="C221" s="33"/>
      <c r="D221" s="33"/>
      <c r="E221" s="33"/>
      <c r="F221" s="33"/>
      <c r="G221" s="33"/>
      <c r="H221" s="33"/>
      <c r="I221" s="33"/>
      <c r="J221" s="33"/>
      <c r="K221" s="33"/>
      <c r="L221" s="33"/>
      <c r="M221" s="33"/>
      <c r="N221" s="36"/>
      <c r="O221" s="36"/>
    </row>
    <row r="222" spans="2:16" s="25" customFormat="1" ht="15" customHeight="1">
      <c r="B222" s="53" t="s">
        <v>106</v>
      </c>
      <c r="C222" s="31" t="s">
        <v>28</v>
      </c>
      <c r="D222" s="40"/>
      <c r="E222" s="40"/>
      <c r="F222" s="40">
        <v>30</v>
      </c>
      <c r="G222" s="40"/>
      <c r="H222" s="40"/>
      <c r="I222" s="40"/>
      <c r="J222" s="40">
        <v>1.8</v>
      </c>
      <c r="K222" s="40"/>
      <c r="L222" s="40"/>
      <c r="M222" s="32">
        <f t="shared" ref="M222:M223" si="53">IF(SUM(D222:L222)=0,"",IF(SUM(D222:L222)&gt;100,100,SUM(D222:L222)))</f>
        <v>31.8</v>
      </c>
      <c r="N222" s="52"/>
      <c r="O222" s="50" t="str">
        <f>IF(SUM(D222:L222)&gt;100,"^","")</f>
        <v/>
      </c>
      <c r="P222" s="38"/>
    </row>
    <row r="223" spans="2:16" s="25" customFormat="1" ht="15" customHeight="1">
      <c r="B223" s="41" t="s">
        <v>430</v>
      </c>
      <c r="C223" s="31" t="s">
        <v>47</v>
      </c>
      <c r="D223" s="40"/>
      <c r="E223" s="40"/>
      <c r="F223" s="40">
        <v>10.5</v>
      </c>
      <c r="G223" s="40"/>
      <c r="H223" s="40"/>
      <c r="I223" s="40"/>
      <c r="J223" s="40">
        <v>1.8</v>
      </c>
      <c r="K223" s="40"/>
      <c r="L223" s="40"/>
      <c r="M223" s="32">
        <f t="shared" si="53"/>
        <v>12.3</v>
      </c>
      <c r="N223" s="49"/>
      <c r="O223" s="51" t="str">
        <f>IF(AND(M222&lt;&gt;"",M223&lt;&gt;"",OR(D222&lt;&gt;D223,E222&lt;&gt;E223,F222&lt;&gt;F223,G222&lt;&gt;G223,H222&lt;&gt;H223,I222&lt;&gt;I223,J222&lt;&gt;J223,K222&lt;&gt;K223,L222&lt;&gt;L223)),"R","")</f>
        <v>R</v>
      </c>
      <c r="P223" s="37"/>
    </row>
    <row r="224" spans="2:16" s="25" customFormat="1" ht="15" customHeight="1">
      <c r="B224" s="44" t="s">
        <v>417</v>
      </c>
      <c r="C224" s="81" t="s">
        <v>24</v>
      </c>
      <c r="D224" s="82"/>
      <c r="E224" s="82"/>
      <c r="F224" s="82">
        <v>10.5</v>
      </c>
      <c r="G224" s="82"/>
      <c r="H224" s="82"/>
      <c r="I224" s="82"/>
      <c r="J224" s="82">
        <v>1.8</v>
      </c>
      <c r="K224" s="82"/>
      <c r="L224" s="82"/>
      <c r="M224" s="83">
        <f>IF(SUM(D224:L224)=0,"",IF(SUM(D224:L224)&gt;100,100,SUM(D224:L224)))</f>
        <v>12.3</v>
      </c>
      <c r="N224" s="26" t="str">
        <f>IF(AND(M224&lt;&gt;"",OR(M224&lt;M222,M224&lt;M223)),"*","")</f>
        <v>*</v>
      </c>
      <c r="O224" s="51" t="str">
        <f>IF(AND(M223&lt;&gt;"",M224&lt;&gt;"",OR(D223&lt;&gt;D224,E223&lt;&gt;E224,F223&lt;&gt;F224,G223&lt;&gt;G224,H223&lt;&gt;H224,I223&lt;&gt;I224,J223&lt;&gt;J224,K223&lt;&gt;K224,L223&lt;&gt;L224)),"R","")</f>
        <v/>
      </c>
      <c r="P224" s="39" t="str">
        <f>IF(SUM(D224:L224)=0,"",IF(SUM(D224:L224)&gt;100,"^",IF(SUM(D224:L224)&lt;30,"Ödeme Yok!","")))</f>
        <v>Ödeme Yok!</v>
      </c>
    </row>
    <row r="225" spans="2:16" ht="3" customHeight="1">
      <c r="B225" s="27"/>
      <c r="C225" s="33"/>
      <c r="D225" s="33"/>
      <c r="E225" s="33"/>
      <c r="F225" s="33"/>
      <c r="G225" s="33"/>
      <c r="H225" s="33"/>
      <c r="I225" s="33"/>
      <c r="J225" s="33"/>
      <c r="K225" s="33"/>
      <c r="L225" s="33"/>
      <c r="M225" s="33"/>
      <c r="N225" s="36"/>
      <c r="O225" s="36"/>
    </row>
    <row r="226" spans="2:16" s="25" customFormat="1" ht="15" customHeight="1">
      <c r="B226" s="53" t="s">
        <v>107</v>
      </c>
      <c r="C226" s="31" t="s">
        <v>28</v>
      </c>
      <c r="D226" s="40"/>
      <c r="E226" s="40"/>
      <c r="F226" s="40">
        <v>30</v>
      </c>
      <c r="G226" s="40"/>
      <c r="H226" s="40"/>
      <c r="I226" s="40"/>
      <c r="J226" s="40">
        <v>13.8</v>
      </c>
      <c r="K226" s="40"/>
      <c r="L226" s="40"/>
      <c r="M226" s="32">
        <f t="shared" ref="M226:M227" si="54">IF(SUM(D226:L226)=0,"",IF(SUM(D226:L226)&gt;100,100,SUM(D226:L226)))</f>
        <v>43.8</v>
      </c>
      <c r="N226" s="52"/>
      <c r="O226" s="50" t="str">
        <f>IF(SUM(D226:L226)&gt;100,"^","")</f>
        <v/>
      </c>
      <c r="P226" s="38"/>
    </row>
    <row r="227" spans="2:16" s="25" customFormat="1" ht="15" customHeight="1">
      <c r="B227" s="41" t="s">
        <v>536</v>
      </c>
      <c r="C227" s="31" t="s">
        <v>47</v>
      </c>
      <c r="D227" s="40"/>
      <c r="E227" s="40"/>
      <c r="F227" s="40">
        <v>30</v>
      </c>
      <c r="G227" s="40"/>
      <c r="H227" s="40"/>
      <c r="I227" s="40"/>
      <c r="J227" s="40">
        <v>12.6</v>
      </c>
      <c r="K227" s="40"/>
      <c r="L227" s="40"/>
      <c r="M227" s="32">
        <f t="shared" si="54"/>
        <v>42.6</v>
      </c>
      <c r="N227" s="49"/>
      <c r="O227" s="51" t="str">
        <f>IF(AND(M226&lt;&gt;"",M227&lt;&gt;"",OR(D226&lt;&gt;D227,E226&lt;&gt;E227,F226&lt;&gt;F227,G226&lt;&gt;G227,H226&lt;&gt;H227,I226&lt;&gt;I227,J226&lt;&gt;J227,K226&lt;&gt;K227,L226&lt;&gt;L227)),"R","")</f>
        <v>R</v>
      </c>
      <c r="P227" s="37"/>
    </row>
    <row r="228" spans="2:16" s="25" customFormat="1" ht="15" customHeight="1">
      <c r="B228" s="44" t="s">
        <v>417</v>
      </c>
      <c r="C228" s="81" t="s">
        <v>24</v>
      </c>
      <c r="D228" s="82"/>
      <c r="E228" s="82"/>
      <c r="F228" s="82">
        <v>30</v>
      </c>
      <c r="G228" s="82"/>
      <c r="H228" s="82"/>
      <c r="I228" s="82"/>
      <c r="J228" s="82">
        <v>12.6</v>
      </c>
      <c r="K228" s="82"/>
      <c r="L228" s="82"/>
      <c r="M228" s="83">
        <f>IF(SUM(D228:L228)=0,"",IF(SUM(D228:L228)&gt;100,100,SUM(D228:L228)))</f>
        <v>42.6</v>
      </c>
      <c r="N228" s="26" t="str">
        <f>IF(AND(M228&lt;&gt;"",OR(M228&lt;M226,M228&lt;M227)),"*","")</f>
        <v>*</v>
      </c>
      <c r="O228" s="51" t="str">
        <f>IF(AND(M227&lt;&gt;"",M228&lt;&gt;"",OR(D227&lt;&gt;D228,E227&lt;&gt;E228,F227&lt;&gt;F228,G227&lt;&gt;G228,H227&lt;&gt;H228,I227&lt;&gt;I228,J227&lt;&gt;J228,K227&lt;&gt;K228,L227&lt;&gt;L228)),"R","")</f>
        <v/>
      </c>
      <c r="P228" s="39" t="str">
        <f>IF(SUM(D228:L228)=0,"",IF(SUM(D228:L228)&gt;100,"^",IF(SUM(D228:L228)&lt;30,"Ödeme Yok!","")))</f>
        <v/>
      </c>
    </row>
    <row r="229" spans="2:16" ht="3" customHeight="1">
      <c r="B229" s="27"/>
      <c r="C229" s="33"/>
      <c r="D229" s="33"/>
      <c r="E229" s="33"/>
      <c r="F229" s="33"/>
      <c r="G229" s="33"/>
      <c r="H229" s="33"/>
      <c r="I229" s="33"/>
      <c r="J229" s="33"/>
      <c r="K229" s="33"/>
      <c r="L229" s="33"/>
      <c r="M229" s="33"/>
      <c r="N229" s="36"/>
      <c r="O229"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B14 B18 B22 B26 B30 B34 B38 B42 B46 B50 B54 B58 B62 B66 B70 B74 B78 B82 B86 B90 B94 B98 B102 B106 B110 B114 B118 B122 B126 B130 B134 B138 B142 B146 B150 B154 B158 B162 B166 B170 B174 B178 B182 B186 B190 B194 B198 B202 B206 B210 B214 B218 B222 B226">
      <formula1>unvansec!$A$2:$A$9</formula1>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6:L48 D46:D48 K50:L52 D50:D52 K54:L56 D54:D56 K58:L60 D58:D60 K62:L64 D62:D64 K66:L68 D66:D68 K70:L72 D70:D72 K74:L76 D74:D76 K78:L80 D78:D80 K82:L84 D82:D84 K86:L88 D86:D88 K90:L92 D90:D92 K94:L96 D94:D96 K98:L100 D98:D100 K102:L104 D102:D104 K106:L108 D106:D108 K110:L112 D110:D112 K114:L116 D114:D116 K118:L120 D118:D120 K122:L124 D122:D124 K126:L128 D126:D128 K130:L132 D130:D132 K134:L136 D134:D136 K138:L140 D138:D140 K142:L144 D142:D144 K146:L148 D146:D148 K150:L152 D150:D152 K154:L156 D154:D156 K158:L160 D158:D160 K162:L164 D162:D164 K166:L168 D166:D168 K170:L172 D170:D172 K174:L176 D174:D176 K178:L180 D178:D180 K182:L184 D182:D184 K186:L188 D186:D188 K190:L192 D190:D192 K194:L196 D194:D196 K198:L200 D198:D200 K202:L204 D202:D204 K206:L208 D206:D208 K210:L212 D210:D212 K214:L216 D214:D216 K218:L220 D218:D220 K222:L224 D222:D224 K226:L228 D226:D228">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6:H48 E46:E48 G50:H52 E50:E52 G54:H56 E54:E56 G58:H60 E58:E60 G62:H64 E62:E64 G66:H68 E66:E68 G70:H72 E70:E72 G74:H76 E74:E76 G78:H80 E78:E80 G82:H84 E82:E84 G86:H88 E86:E88 G90:H92 E90:E92 G94:H96 E94:E96 G98:H100 E98:E100 G102:H104 E102:E104 G106:H108 E106:E108 G110:H112 E110:E112 G114:H116 E114:E116 G118:H120 E118:E120 G122:H124 E122:E124 G126:H128 E126:E128 G130:H132 E130:E132 G134:H136 E134:E136 G138:H140 E138:E140 G142:H144 E142:E144 G146:H148 E146:E148 G150:H152 E150:E152 G154:H156 E154:E156 G158:H160 E158:E160 G162:H164 E162:E164 G166:H168 E166:E168 G170:H172 E170:E172 G174:H176 E174:E176 G178:H180 E178:E180 G182:H184 E182:E184 G186:H188 E186:E188 G190:H192 E190:E192 G194:H196 E194:E196 G198:H200 E198:E200 G202:H204 E202:E204 G206:H208 E206:E208 G210:H212 E210:E212 G214:H216 E214:E216 G218:H220 E218:E220 G222:H224 E222:E224 G226:H228 E226:E228">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6:F48 I46:J48 F50:F52 I50:J52 F54:F56 I54:J56 F58:F60 I58:J60 F62:F64 I62:J64 F66:F68 I66:J68 F70:F72 I70:J72 F74:F76 I74:J76 F78:F80 I78:J80 F82:F84 I82:J84 F86:F88 I86:J88 F90:F92 I90:J92 F94:F96 I94:J96 F98:F100 I98:J100 F102:F104 I102:J104 F106:F108 I106:J108 F110:F112 I110:J112 F114:F116 I114:J116 F118:F120 I118:J120 F122:F124 I122:J124 F126:F128 I126:J128 F130:F132 I130:J132 F134:F136 I134:J136 F138:F140 I138:J140 F142:F144 I142:J144 F146:F148 I146:J148 F150:F152 I150:J152 F154:F156 I154:J156 F158:F160 I158:J160 F162:F164 I162:J164 F166:F168 I166:J168 F170:F172 I170:J172 F174:F176 I174:J176 F178:F180 I178:J180 F182:F184 I182:J184 F186:F188 I186:J188 F190:F192 I190:J192 F194:F196 I194:J196 F198:F200 I198:J200 F202:F204 I202:J204 F206:F208 I206:J208 F210:F212 I210:J212 F214:F216 I214:J216 F218:F220 I218:J220 F222:F224 I222:J224 F226:F228 I226:J228">
      <formula1>0</formula1>
      <formula2>30</formula2>
    </dataValidation>
  </dataValidations>
  <pageMargins left="0.39370078740157483" right="0" top="0.39370078740157483" bottom="0.39370078740157483" header="0.31496062992125984" footer="0.31496062992125984"/>
  <pageSetup paperSize="9" orientation="landscape" r:id="rId1"/>
  <ignoredErrors>
    <ignoredError sqref="P44" formulaRange="1"/>
  </ignoredErrors>
  <drawing r:id="rId2"/>
</worksheet>
</file>

<file path=xl/worksheets/sheet5.xml><?xml version="1.0" encoding="utf-8"?>
<worksheet xmlns="http://schemas.openxmlformats.org/spreadsheetml/2006/main" xmlns:r="http://schemas.openxmlformats.org/officeDocument/2006/relationships">
  <sheetPr>
    <tabColor rgb="FFFFC000"/>
  </sheetPr>
  <dimension ref="B1:Q37"/>
  <sheetViews>
    <sheetView showGridLines="0" showRuler="0" zoomScaleNormal="100" workbookViewId="0">
      <pane ySplit="8" topLeftCell="A9" activePane="bottomLeft" state="frozen"/>
      <selection pane="bottomLeft" activeCell="B12" sqref="B12"/>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Anasayfa!B18&amp;"- "&amp;Anasayfa!C18</f>
        <v>1.5- Görele Güzel Sanatlar Fakültesi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107</v>
      </c>
      <c r="C10" s="31" t="s">
        <v>28</v>
      </c>
      <c r="D10" s="40"/>
      <c r="E10" s="40"/>
      <c r="F10" s="40">
        <v>7.5</v>
      </c>
      <c r="G10" s="40">
        <v>15</v>
      </c>
      <c r="H10" s="40">
        <v>10.199999999999999</v>
      </c>
      <c r="I10" s="40"/>
      <c r="J10" s="40"/>
      <c r="K10" s="40">
        <v>9</v>
      </c>
      <c r="L10" s="40"/>
      <c r="M10" s="32">
        <f t="shared" ref="M10:M11" si="0">IF(SUM(D10:L10)=0,"",IF(SUM(D10:L10)&gt;100,100,SUM(D10:L10)))</f>
        <v>41.7</v>
      </c>
      <c r="N10" s="52"/>
      <c r="O10" s="50" t="str">
        <f>IF(SUM(D10:L10)&gt;100,"^","")</f>
        <v/>
      </c>
      <c r="P10" s="38"/>
    </row>
    <row r="11" spans="2:17" s="25" customFormat="1" ht="15" customHeight="1">
      <c r="B11" s="41" t="s">
        <v>433</v>
      </c>
      <c r="C11" s="31" t="s">
        <v>47</v>
      </c>
      <c r="D11" s="40"/>
      <c r="E11" s="40"/>
      <c r="F11" s="40">
        <v>7.5</v>
      </c>
      <c r="G11" s="40">
        <v>15</v>
      </c>
      <c r="H11" s="40">
        <v>10.199999999999999</v>
      </c>
      <c r="I11" s="40"/>
      <c r="J11" s="40"/>
      <c r="K11" s="40">
        <v>9</v>
      </c>
      <c r="L11" s="40"/>
      <c r="M11" s="32">
        <f t="shared" si="0"/>
        <v>41.7</v>
      </c>
      <c r="N11" s="49"/>
      <c r="O11" s="51" t="str">
        <f>IF(AND(M10&lt;&gt;"",M11&lt;&gt;"",OR(D10&lt;&gt;D11,E10&lt;&gt;E11,F10&lt;&gt;F11,G10&lt;&gt;G11,H10&lt;&gt;H11,I10&lt;&gt;I11,J10&lt;&gt;J11,K10&lt;&gt;K11,L10&lt;&gt;L11)),"R","")</f>
        <v/>
      </c>
      <c r="P11" s="37"/>
    </row>
    <row r="12" spans="2:17" s="25" customFormat="1" ht="15" customHeight="1">
      <c r="B12" s="44" t="s">
        <v>432</v>
      </c>
      <c r="C12" s="81" t="s">
        <v>24</v>
      </c>
      <c r="D12" s="82"/>
      <c r="E12" s="82"/>
      <c r="F12" s="82">
        <v>7.5</v>
      </c>
      <c r="G12" s="82">
        <v>15</v>
      </c>
      <c r="H12" s="82">
        <v>10.199999999999999</v>
      </c>
      <c r="I12" s="82"/>
      <c r="J12" s="82"/>
      <c r="K12" s="82">
        <v>9</v>
      </c>
      <c r="L12" s="82"/>
      <c r="M12" s="83">
        <f>IF(SUM(D12:L12)=0,"",IF(SUM(D12:L12)&gt;100,100,SUM(D12:L12)))</f>
        <v>41.7</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44</v>
      </c>
      <c r="C14" s="31" t="s">
        <v>28</v>
      </c>
      <c r="D14" s="40"/>
      <c r="E14" s="40"/>
      <c r="F14" s="40">
        <v>9.6</v>
      </c>
      <c r="G14" s="40">
        <v>13.5</v>
      </c>
      <c r="H14" s="40">
        <v>15</v>
      </c>
      <c r="I14" s="40"/>
      <c r="J14" s="40"/>
      <c r="K14" s="40"/>
      <c r="L14" s="40"/>
      <c r="M14" s="32">
        <f t="shared" ref="M14:M15" si="1">IF(SUM(D14:L14)=0,"",IF(SUM(D14:L14)&gt;100,100,SUM(D14:L14)))</f>
        <v>38.1</v>
      </c>
      <c r="N14" s="52"/>
      <c r="O14" s="50" t="str">
        <f>IF(SUM(D14:L14)&gt;100,"^","")</f>
        <v/>
      </c>
      <c r="P14" s="38"/>
    </row>
    <row r="15" spans="2:17" s="25" customFormat="1" ht="15" customHeight="1">
      <c r="B15" s="41" t="s">
        <v>434</v>
      </c>
      <c r="C15" s="31" t="s">
        <v>47</v>
      </c>
      <c r="D15" s="40"/>
      <c r="E15" s="40"/>
      <c r="F15" s="40">
        <v>9.6</v>
      </c>
      <c r="G15" s="40">
        <v>11.25</v>
      </c>
      <c r="H15" s="40">
        <v>11.3</v>
      </c>
      <c r="I15" s="40"/>
      <c r="J15" s="40"/>
      <c r="K15" s="40"/>
      <c r="L15" s="40"/>
      <c r="M15" s="32">
        <f t="shared" si="1"/>
        <v>32.150000000000006</v>
      </c>
      <c r="N15" s="49"/>
      <c r="O15" s="51" t="str">
        <f>IF(AND(M14&lt;&gt;"",M15&lt;&gt;"",OR(D14&lt;&gt;D15,E14&lt;&gt;E15,F14&lt;&gt;F15,G14&lt;&gt;G15,H14&lt;&gt;H15,I14&lt;&gt;I15,J14&lt;&gt;J15,K14&lt;&gt;K15,L14&lt;&gt;L15)),"R","")</f>
        <v>R</v>
      </c>
      <c r="P15" s="37"/>
    </row>
    <row r="16" spans="2:17" s="25" customFormat="1" ht="15" customHeight="1">
      <c r="B16" s="44" t="s">
        <v>432</v>
      </c>
      <c r="C16" s="81" t="s">
        <v>24</v>
      </c>
      <c r="D16" s="82"/>
      <c r="E16" s="82"/>
      <c r="F16" s="82">
        <v>9.6</v>
      </c>
      <c r="G16" s="82">
        <v>13.5</v>
      </c>
      <c r="H16" s="82">
        <v>15</v>
      </c>
      <c r="I16" s="82"/>
      <c r="J16" s="82"/>
      <c r="K16" s="82"/>
      <c r="L16" s="82"/>
      <c r="M16" s="83">
        <f>IF(SUM(D16:L16)=0,"",IF(SUM(D16:L16)&gt;100,100,SUM(D16:L16)))</f>
        <v>38.1</v>
      </c>
      <c r="N16" s="26" t="str">
        <f>IF(AND(M16&lt;&gt;"",OR(M16&lt;M14,M16&lt;M15)),"*","")</f>
        <v/>
      </c>
      <c r="O16" s="51" t="str">
        <f>IF(AND(M15&lt;&gt;"",M16&lt;&gt;"",OR(D15&lt;&gt;D16,E15&lt;&gt;E16,F15&lt;&gt;F16,G15&lt;&gt;G16,H15&lt;&gt;H16,I15&lt;&gt;I16,J15&lt;&gt;J16,K15&lt;&gt;K16,L15&lt;&gt;L16)),"R","")</f>
        <v>R</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44</v>
      </c>
      <c r="C18" s="31" t="s">
        <v>28</v>
      </c>
      <c r="D18" s="40"/>
      <c r="E18" s="40"/>
      <c r="F18" s="40"/>
      <c r="G18" s="40">
        <v>15</v>
      </c>
      <c r="H18" s="40">
        <v>15</v>
      </c>
      <c r="I18" s="40"/>
      <c r="J18" s="40"/>
      <c r="K18" s="40"/>
      <c r="L18" s="40">
        <v>8</v>
      </c>
      <c r="M18" s="32">
        <f t="shared" ref="M18:M19" si="2">IF(SUM(D18:L18)=0,"",IF(SUM(D18:L18)&gt;100,100,SUM(D18:L18)))</f>
        <v>38</v>
      </c>
      <c r="N18" s="52"/>
      <c r="O18" s="50" t="str">
        <f>IF(SUM(D18:L18)&gt;100,"^","")</f>
        <v/>
      </c>
      <c r="P18" s="38"/>
    </row>
    <row r="19" spans="2:16" s="25" customFormat="1" ht="15" customHeight="1">
      <c r="B19" s="41" t="s">
        <v>435</v>
      </c>
      <c r="C19" s="31" t="s">
        <v>47</v>
      </c>
      <c r="D19" s="40"/>
      <c r="E19" s="40"/>
      <c r="F19" s="40"/>
      <c r="G19" s="40">
        <v>10.5</v>
      </c>
      <c r="H19" s="40">
        <v>12.75</v>
      </c>
      <c r="I19" s="40"/>
      <c r="J19" s="40"/>
      <c r="K19" s="40"/>
      <c r="L19" s="40">
        <v>8</v>
      </c>
      <c r="M19" s="32">
        <f t="shared" si="2"/>
        <v>31.25</v>
      </c>
      <c r="N19" s="49"/>
      <c r="O19" s="51" t="str">
        <f>IF(AND(M18&lt;&gt;"",M19&lt;&gt;"",OR(D18&lt;&gt;D19,E18&lt;&gt;E19,F18&lt;&gt;F19,G18&lt;&gt;G19,H18&lt;&gt;H19,I18&lt;&gt;I19,J18&lt;&gt;J19,K18&lt;&gt;K19,L18&lt;&gt;L19)),"R","")</f>
        <v>R</v>
      </c>
      <c r="P19" s="37"/>
    </row>
    <row r="20" spans="2:16" s="25" customFormat="1" ht="15" customHeight="1">
      <c r="B20" s="44" t="s">
        <v>432</v>
      </c>
      <c r="C20" s="81" t="s">
        <v>24</v>
      </c>
      <c r="D20" s="82"/>
      <c r="E20" s="82"/>
      <c r="F20" s="82"/>
      <c r="G20" s="82">
        <v>15</v>
      </c>
      <c r="H20" s="82">
        <v>15</v>
      </c>
      <c r="I20" s="82"/>
      <c r="J20" s="82"/>
      <c r="K20" s="82"/>
      <c r="L20" s="82">
        <v>8</v>
      </c>
      <c r="M20" s="83">
        <f>IF(SUM(D20:L20)=0,"",IF(SUM(D20:L20)&gt;100,100,SUM(D20:L20)))</f>
        <v>38</v>
      </c>
      <c r="N20" s="26" t="str">
        <f>IF(AND(M20&lt;&gt;"",OR(M20&lt;M18,M20&lt;M19)),"*","")</f>
        <v/>
      </c>
      <c r="O20" s="51" t="str">
        <f>IF(AND(M19&lt;&gt;"",M20&lt;&gt;"",OR(D19&lt;&gt;D20,E19&lt;&gt;E20,F19&lt;&gt;F20,G19&lt;&gt;G20,H19&lt;&gt;H20,I19&lt;&gt;I20,J19&lt;&gt;J20,K19&lt;&gt;K20,L19&lt;&gt;L20)),"R","")</f>
        <v>R</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107</v>
      </c>
      <c r="C22" s="31" t="s">
        <v>28</v>
      </c>
      <c r="D22" s="40">
        <v>8</v>
      </c>
      <c r="E22" s="40"/>
      <c r="F22" s="40">
        <v>13.5</v>
      </c>
      <c r="G22" s="40"/>
      <c r="H22" s="40"/>
      <c r="I22" s="40"/>
      <c r="J22" s="40">
        <v>21.9</v>
      </c>
      <c r="K22" s="40"/>
      <c r="L22" s="40"/>
      <c r="M22" s="32">
        <f t="shared" ref="M22:M23" si="3">IF(SUM(D22:L22)=0,"",IF(SUM(D22:L22)&gt;100,100,SUM(D22:L22)))</f>
        <v>43.4</v>
      </c>
      <c r="N22" s="52"/>
      <c r="O22" s="50" t="str">
        <f>IF(SUM(D22:L22)&gt;100,"^","")</f>
        <v/>
      </c>
      <c r="P22" s="38"/>
    </row>
    <row r="23" spans="2:16" s="25" customFormat="1" ht="15" customHeight="1">
      <c r="B23" s="41" t="s">
        <v>436</v>
      </c>
      <c r="C23" s="31" t="s">
        <v>47</v>
      </c>
      <c r="D23" s="40">
        <v>8</v>
      </c>
      <c r="E23" s="40"/>
      <c r="F23" s="40">
        <v>13.5</v>
      </c>
      <c r="G23" s="40"/>
      <c r="H23" s="40"/>
      <c r="I23" s="40"/>
      <c r="J23" s="40">
        <v>21.9</v>
      </c>
      <c r="K23" s="40"/>
      <c r="L23" s="40"/>
      <c r="M23" s="32">
        <f t="shared" si="3"/>
        <v>43.4</v>
      </c>
      <c r="N23" s="49"/>
      <c r="O23" s="51" t="str">
        <f>IF(AND(M22&lt;&gt;"",M23&lt;&gt;"",OR(D22&lt;&gt;D23,E22&lt;&gt;E23,F22&lt;&gt;F23,G22&lt;&gt;G23,H22&lt;&gt;H23,I22&lt;&gt;I23,J22&lt;&gt;J23,K22&lt;&gt;K23,L22&lt;&gt;L23)),"R","")</f>
        <v/>
      </c>
      <c r="P23" s="37"/>
    </row>
    <row r="24" spans="2:16" s="25" customFormat="1" ht="15" customHeight="1">
      <c r="B24" s="44" t="s">
        <v>437</v>
      </c>
      <c r="C24" s="81" t="s">
        <v>24</v>
      </c>
      <c r="D24" s="82">
        <v>8</v>
      </c>
      <c r="E24" s="82"/>
      <c r="F24" s="82">
        <v>13.5</v>
      </c>
      <c r="G24" s="82"/>
      <c r="H24" s="82"/>
      <c r="I24" s="82"/>
      <c r="J24" s="82">
        <v>21.9</v>
      </c>
      <c r="K24" s="82"/>
      <c r="L24" s="82"/>
      <c r="M24" s="83">
        <f>IF(SUM(D24:L24)=0,"",IF(SUM(D24:L24)&gt;100,100,SUM(D24:L24)))</f>
        <v>43.4</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106</v>
      </c>
      <c r="C26" s="31" t="s">
        <v>28</v>
      </c>
      <c r="D26" s="40"/>
      <c r="E26" s="40"/>
      <c r="F26" s="40">
        <v>15</v>
      </c>
      <c r="G26" s="40"/>
      <c r="H26" s="40">
        <v>15</v>
      </c>
      <c r="I26" s="40"/>
      <c r="J26" s="40">
        <v>7.2</v>
      </c>
      <c r="K26" s="40"/>
      <c r="L26" s="40"/>
      <c r="M26" s="32">
        <f t="shared" ref="M26:M27" si="4">IF(SUM(D26:L26)=0,"",IF(SUM(D26:L26)&gt;100,100,SUM(D26:L26)))</f>
        <v>37.200000000000003</v>
      </c>
      <c r="N26" s="52"/>
      <c r="O26" s="50" t="str">
        <f>IF(SUM(D26:L26)&gt;100,"^","")</f>
        <v/>
      </c>
      <c r="P26" s="38"/>
    </row>
    <row r="27" spans="2:16" s="25" customFormat="1" ht="15" customHeight="1">
      <c r="B27" s="41" t="s">
        <v>439</v>
      </c>
      <c r="C27" s="31" t="s">
        <v>47</v>
      </c>
      <c r="D27" s="40"/>
      <c r="E27" s="40"/>
      <c r="F27" s="40">
        <v>15</v>
      </c>
      <c r="G27" s="40"/>
      <c r="H27" s="40">
        <v>15</v>
      </c>
      <c r="I27" s="40"/>
      <c r="J27" s="40">
        <v>7.2</v>
      </c>
      <c r="K27" s="40"/>
      <c r="L27" s="40"/>
      <c r="M27" s="32">
        <f t="shared" si="4"/>
        <v>37.200000000000003</v>
      </c>
      <c r="N27" s="49"/>
      <c r="O27" s="51" t="str">
        <f>IF(AND(M26&lt;&gt;"",M27&lt;&gt;"",OR(D26&lt;&gt;D27,E26&lt;&gt;E27,F26&lt;&gt;F27,G26&lt;&gt;G27,H26&lt;&gt;H27,I26&lt;&gt;I27,J26&lt;&gt;J27,K26&lt;&gt;K27,L26&lt;&gt;L27)),"R","")</f>
        <v/>
      </c>
      <c r="P27" s="37"/>
    </row>
    <row r="28" spans="2:16" s="25" customFormat="1" ht="15" customHeight="1">
      <c r="B28" s="44" t="s">
        <v>438</v>
      </c>
      <c r="C28" s="81" t="s">
        <v>24</v>
      </c>
      <c r="D28" s="82"/>
      <c r="E28" s="82"/>
      <c r="F28" s="82">
        <v>15</v>
      </c>
      <c r="G28" s="82"/>
      <c r="H28" s="82">
        <v>15</v>
      </c>
      <c r="I28" s="82"/>
      <c r="J28" s="82">
        <v>7.2</v>
      </c>
      <c r="K28" s="82"/>
      <c r="L28" s="82"/>
      <c r="M28" s="83">
        <f>IF(SUM(D28:L28)=0,"",IF(SUM(D28:L28)&gt;100,100,SUM(D28:L28)))</f>
        <v>37.200000000000003</v>
      </c>
      <c r="N28" s="26" t="str">
        <f>IF(AND(M28&lt;&gt;"",OR(M28&lt;M26,M28&lt;M27)),"*","")</f>
        <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107</v>
      </c>
      <c r="C30" s="31" t="s">
        <v>28</v>
      </c>
      <c r="D30" s="40"/>
      <c r="E30" s="40"/>
      <c r="F30" s="40">
        <v>15</v>
      </c>
      <c r="G30" s="40"/>
      <c r="H30" s="40">
        <v>15</v>
      </c>
      <c r="I30" s="40"/>
      <c r="J30" s="40"/>
      <c r="K30" s="40"/>
      <c r="L30" s="40"/>
      <c r="M30" s="32">
        <f t="shared" ref="M30:M31" si="5">IF(SUM(D30:L30)=0,"",IF(SUM(D30:L30)&gt;100,100,SUM(D30:L30)))</f>
        <v>30</v>
      </c>
      <c r="N30" s="52"/>
      <c r="O30" s="50" t="str">
        <f>IF(SUM(D30:L30)&gt;100,"^","")</f>
        <v/>
      </c>
      <c r="P30" s="38"/>
    </row>
    <row r="31" spans="2:16" s="25" customFormat="1" ht="15" customHeight="1">
      <c r="B31" s="41" t="s">
        <v>440</v>
      </c>
      <c r="C31" s="31" t="s">
        <v>47</v>
      </c>
      <c r="D31" s="40"/>
      <c r="E31" s="40"/>
      <c r="F31" s="40">
        <v>15</v>
      </c>
      <c r="G31" s="40"/>
      <c r="H31" s="40">
        <v>15</v>
      </c>
      <c r="I31" s="40"/>
      <c r="J31" s="40"/>
      <c r="K31" s="40"/>
      <c r="L31" s="40"/>
      <c r="M31" s="32">
        <f t="shared" si="5"/>
        <v>30</v>
      </c>
      <c r="N31" s="49"/>
      <c r="O31" s="51" t="str">
        <f>IF(AND(M30&lt;&gt;"",M31&lt;&gt;"",OR(D30&lt;&gt;D31,E30&lt;&gt;E31,F30&lt;&gt;F31,G30&lt;&gt;G31,H30&lt;&gt;H31,I30&lt;&gt;I31,J30&lt;&gt;J31,K30&lt;&gt;K31,L30&lt;&gt;L31)),"R","")</f>
        <v/>
      </c>
      <c r="P31" s="37"/>
    </row>
    <row r="32" spans="2:16" s="25" customFormat="1" ht="15" customHeight="1">
      <c r="B32" s="44" t="s">
        <v>438</v>
      </c>
      <c r="C32" s="81" t="s">
        <v>24</v>
      </c>
      <c r="D32" s="82"/>
      <c r="E32" s="82"/>
      <c r="F32" s="82">
        <v>15</v>
      </c>
      <c r="G32" s="82"/>
      <c r="H32" s="82">
        <v>15</v>
      </c>
      <c r="I32" s="82"/>
      <c r="J32" s="82"/>
      <c r="K32" s="82"/>
      <c r="L32" s="82"/>
      <c r="M32" s="83">
        <f>IF(SUM(D32:L32)=0,"",IF(SUM(D32:L32)&gt;100,100,SUM(D32:L32)))</f>
        <v>30</v>
      </c>
      <c r="N32" s="26" t="str">
        <f>IF(AND(M32&lt;&gt;"",OR(M32&lt;M30,M32&lt;M31)),"*","")</f>
        <v/>
      </c>
      <c r="O32" s="51" t="str">
        <f>IF(AND(M31&lt;&gt;"",M32&lt;&gt;"",OR(D31&lt;&gt;D32,E31&lt;&gt;E32,F31&lt;&gt;F32,G31&lt;&gt;G32,H31&lt;&gt;H32,I31&lt;&gt;I32,J31&lt;&gt;J32,K31&lt;&gt;K32,L31&lt;&gt;L32)),"R","")</f>
        <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107</v>
      </c>
      <c r="C34" s="31" t="s">
        <v>28</v>
      </c>
      <c r="D34" s="40"/>
      <c r="E34" s="40"/>
      <c r="F34" s="40">
        <v>29.1</v>
      </c>
      <c r="G34" s="40"/>
      <c r="H34" s="40">
        <v>15</v>
      </c>
      <c r="I34" s="40"/>
      <c r="J34" s="40"/>
      <c r="K34" s="40"/>
      <c r="L34" s="40"/>
      <c r="M34" s="32">
        <f t="shared" ref="M34:M35" si="6">IF(SUM(D34:L34)=0,"",IF(SUM(D34:L34)&gt;100,100,SUM(D34:L34)))</f>
        <v>44.1</v>
      </c>
      <c r="N34" s="52"/>
      <c r="O34" s="50" t="str">
        <f>IF(SUM(D34:L34)&gt;100,"^","")</f>
        <v/>
      </c>
      <c r="P34" s="38"/>
    </row>
    <row r="35" spans="2:16" s="25" customFormat="1" ht="15" customHeight="1">
      <c r="B35" s="41" t="s">
        <v>441</v>
      </c>
      <c r="C35" s="31" t="s">
        <v>47</v>
      </c>
      <c r="D35" s="40"/>
      <c r="E35" s="40"/>
      <c r="F35" s="40">
        <v>29.1</v>
      </c>
      <c r="G35" s="40"/>
      <c r="H35" s="40">
        <v>15</v>
      </c>
      <c r="I35" s="40"/>
      <c r="J35" s="40"/>
      <c r="K35" s="40"/>
      <c r="L35" s="40"/>
      <c r="M35" s="32">
        <f t="shared" si="6"/>
        <v>44.1</v>
      </c>
      <c r="N35" s="49"/>
      <c r="O35" s="51" t="str">
        <f>IF(AND(M34&lt;&gt;"",M35&lt;&gt;"",OR(D34&lt;&gt;D35,E34&lt;&gt;E35,F34&lt;&gt;F35,G34&lt;&gt;G35,H34&lt;&gt;H35,I34&lt;&gt;I35,J34&lt;&gt;J35,K34&lt;&gt;K35,L34&lt;&gt;L35)),"R","")</f>
        <v/>
      </c>
      <c r="P35" s="37"/>
    </row>
    <row r="36" spans="2:16" s="25" customFormat="1" ht="15" customHeight="1">
      <c r="B36" s="44" t="s">
        <v>438</v>
      </c>
      <c r="C36" s="81" t="s">
        <v>24</v>
      </c>
      <c r="D36" s="82"/>
      <c r="E36" s="82"/>
      <c r="F36" s="82">
        <v>29.1</v>
      </c>
      <c r="G36" s="82"/>
      <c r="H36" s="82">
        <v>15</v>
      </c>
      <c r="I36" s="82"/>
      <c r="J36" s="82"/>
      <c r="K36" s="82"/>
      <c r="L36" s="82"/>
      <c r="M36" s="83">
        <f>IF(SUM(D36:L36)=0,"",IF(SUM(D36:L36)&gt;100,100,SUM(D36:L36)))</f>
        <v>44.1</v>
      </c>
      <c r="N36" s="26" t="str">
        <f>IF(AND(M36&lt;&gt;"",OR(M36&lt;M34,M36&lt;M35)),"*","")</f>
        <v/>
      </c>
      <c r="O36" s="51" t="str">
        <f>IF(AND(M35&lt;&gt;"",M36&lt;&gt;"",OR(D35&lt;&gt;D36,E35&lt;&gt;E36,F35&lt;&gt;F36,G35&lt;&gt;G36,H35&lt;&gt;H36,I35&lt;&gt;I36,J35&lt;&gt;J36,K35&lt;&gt;K36,L35&lt;&gt;L36)),"R","")</f>
        <v/>
      </c>
      <c r="P36" s="39" t="str">
        <f>IF(SUM(D36:L36)=0,"",IF(SUM(D36:L36)&gt;100,"^",IF(SUM(D36:L36)&lt;30,"Ödeme Yok!","")))</f>
        <v/>
      </c>
    </row>
    <row r="37" spans="2:16" ht="3" customHeight="1">
      <c r="B37" s="27"/>
      <c r="C37" s="33"/>
      <c r="D37" s="33"/>
      <c r="E37" s="33"/>
      <c r="F37" s="33"/>
      <c r="G37" s="33"/>
      <c r="H37" s="33"/>
      <c r="I37" s="33"/>
      <c r="J37" s="33"/>
      <c r="K37" s="33"/>
      <c r="L37" s="33"/>
      <c r="M37" s="33"/>
      <c r="N37" s="36"/>
      <c r="O37"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34:J36 F34:F36 I30:J32 F30:F32 I26:J28 F26:F28 I22:J24 F22:F24 I18:J20 F18:F20 I14:J16 F14:F16 I10:J12">
      <formula1>0</formula1>
      <formula2>30</formula2>
    </dataValidation>
    <dataValidation type="decimal" allowBlank="1" showInputMessage="1" showErrorMessage="1" errorTitle="UYARI" error="Bu alan için 0-15 arası bir puan girebilirsiniz ve ondalık kısmı virgül ile ayrılmalıdır !" sqref="G10:H12 E34:E36 G34:H36 E30:E32 G30:H32 E26:E28 G26:H28 E22:E24 G22:H24 E18:E20 G18:H20 E14:E16 G14:H16 E10:E12">
      <formula1>0</formula1>
      <formula2>15</formula2>
    </dataValidation>
    <dataValidation type="decimal" allowBlank="1" showInputMessage="1" showErrorMessage="1" errorTitle="UYARI" error="Bu alan için 0-20 arası bir puan girebilirsiniz ve ondalık kısmı virgül ile ayrılmalıdır !" sqref="K10:L12 D34:D36 K34:L36 D30:D32 K30:L32 D26:D28 K26:L28 D22:D24 K22:L24 D18:D20 K18:L20 D14:D16 K14:L16 D10:D12">
      <formula1>0</formula1>
      <formula2>20</formula2>
    </dataValidation>
    <dataValidation type="list" allowBlank="1" showInputMessage="1" showErrorMessage="1" error="Lütfen kutudan bir unvan seçimi yapınız..." sqref="B10 B34 B30 B26 B22 B18 B14">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sheetPr>
    <tabColor rgb="FFFFC000"/>
  </sheetPr>
  <dimension ref="B1:Q149"/>
  <sheetViews>
    <sheetView showGridLines="0" showRuler="0" zoomScaleNormal="100" workbookViewId="0">
      <pane ySplit="8" topLeftCell="A9" activePane="bottomLeft" state="frozen"/>
      <selection pane="bottomLeft" activeCell="B12" sqref="B12"/>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Anasayfa!B19&amp;"- "&amp;Anasayfa!C19</f>
        <v>1.6- İktisadi ve İdari Bilimler Fakültesi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106</v>
      </c>
      <c r="C10" s="31" t="s">
        <v>28</v>
      </c>
      <c r="D10" s="40"/>
      <c r="E10" s="40"/>
      <c r="F10" s="40">
        <v>12.6</v>
      </c>
      <c r="G10" s="40"/>
      <c r="H10" s="40"/>
      <c r="I10" s="40"/>
      <c r="J10" s="40">
        <v>30</v>
      </c>
      <c r="K10" s="40">
        <v>3</v>
      </c>
      <c r="L10" s="40"/>
      <c r="M10" s="32">
        <f t="shared" ref="M10:M11" si="0">IF(SUM(D10:L10)=0,"",IF(SUM(D10:L10)&gt;100,100,SUM(D10:L10)))</f>
        <v>45.6</v>
      </c>
      <c r="N10" s="52"/>
      <c r="O10" s="50" t="str">
        <f>IF(SUM(D10:L10)&gt;100,"^","")</f>
        <v/>
      </c>
      <c r="P10" s="38"/>
    </row>
    <row r="11" spans="2:17" s="25" customFormat="1" ht="15" customHeight="1">
      <c r="B11" s="41" t="s">
        <v>497</v>
      </c>
      <c r="C11" s="31" t="s">
        <v>47</v>
      </c>
      <c r="D11" s="40"/>
      <c r="E11" s="40"/>
      <c r="F11" s="40">
        <v>12.6</v>
      </c>
      <c r="G11" s="40"/>
      <c r="H11" s="40"/>
      <c r="I11" s="40"/>
      <c r="J11" s="40">
        <v>30</v>
      </c>
      <c r="K11" s="40">
        <v>3</v>
      </c>
      <c r="L11" s="40"/>
      <c r="M11" s="32">
        <f t="shared" si="0"/>
        <v>45.6</v>
      </c>
      <c r="N11" s="49"/>
      <c r="O11" s="51" t="str">
        <f>IF(AND(M10&lt;&gt;"",M11&lt;&gt;"",OR(D10&lt;&gt;D11,E10&lt;&gt;E11,F10&lt;&gt;F11,G10&lt;&gt;G11,H10&lt;&gt;H11,I10&lt;&gt;I11,J10&lt;&gt;J11,K10&lt;&gt;K11,L10&lt;&gt;L11)),"R","")</f>
        <v/>
      </c>
      <c r="P11" s="37"/>
    </row>
    <row r="12" spans="2:17" s="25" customFormat="1" ht="15" customHeight="1">
      <c r="B12" s="44" t="s">
        <v>496</v>
      </c>
      <c r="C12" s="81" t="s">
        <v>24</v>
      </c>
      <c r="D12" s="82"/>
      <c r="E12" s="82"/>
      <c r="F12" s="82">
        <v>12.6</v>
      </c>
      <c r="G12" s="82"/>
      <c r="H12" s="82"/>
      <c r="I12" s="82"/>
      <c r="J12" s="82">
        <v>30</v>
      </c>
      <c r="K12" s="82">
        <v>3</v>
      </c>
      <c r="L12" s="82"/>
      <c r="M12" s="83">
        <f>IF(SUM(D12:L12)=0,"",IF(SUM(D12:L12)&gt;100,100,SUM(D12:L12)))</f>
        <v>45.6</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106</v>
      </c>
      <c r="C14" s="31" t="s">
        <v>28</v>
      </c>
      <c r="D14" s="40"/>
      <c r="E14" s="40"/>
      <c r="F14" s="40">
        <v>30</v>
      </c>
      <c r="G14" s="40"/>
      <c r="H14" s="40"/>
      <c r="I14" s="40"/>
      <c r="J14" s="40">
        <v>1.8</v>
      </c>
      <c r="K14" s="40"/>
      <c r="L14" s="40"/>
      <c r="M14" s="32">
        <f t="shared" ref="M14:M15" si="1">IF(SUM(D14:L14)=0,"",IF(SUM(D14:L14)&gt;100,100,SUM(D14:L14)))</f>
        <v>31.8</v>
      </c>
      <c r="N14" s="52"/>
      <c r="O14" s="50" t="str">
        <f>IF(SUM(D14:L14)&gt;100,"^","")</f>
        <v/>
      </c>
      <c r="P14" s="38"/>
    </row>
    <row r="15" spans="2:17" s="25" customFormat="1" ht="15" customHeight="1">
      <c r="B15" s="41" t="s">
        <v>498</v>
      </c>
      <c r="C15" s="31" t="s">
        <v>47</v>
      </c>
      <c r="D15" s="40"/>
      <c r="E15" s="40"/>
      <c r="F15" s="40">
        <v>30</v>
      </c>
      <c r="G15" s="40"/>
      <c r="H15" s="40"/>
      <c r="I15" s="40"/>
      <c r="J15" s="40">
        <v>1.8</v>
      </c>
      <c r="K15" s="40"/>
      <c r="L15" s="40"/>
      <c r="M15" s="32">
        <f t="shared" si="1"/>
        <v>31.8</v>
      </c>
      <c r="N15" s="49"/>
      <c r="O15" s="51" t="str">
        <f>IF(AND(M14&lt;&gt;"",M15&lt;&gt;"",OR(D14&lt;&gt;D15,E14&lt;&gt;E15,F14&lt;&gt;F15,G14&lt;&gt;G15,H14&lt;&gt;H15,I14&lt;&gt;I15,J14&lt;&gt;J15,K14&lt;&gt;K15,L14&lt;&gt;L15)),"R","")</f>
        <v/>
      </c>
      <c r="P15" s="37"/>
    </row>
    <row r="16" spans="2:17" s="25" customFormat="1" ht="15" customHeight="1">
      <c r="B16" s="44" t="s">
        <v>496</v>
      </c>
      <c r="C16" s="81" t="s">
        <v>24</v>
      </c>
      <c r="D16" s="82"/>
      <c r="E16" s="82"/>
      <c r="F16" s="82">
        <v>30</v>
      </c>
      <c r="G16" s="82"/>
      <c r="H16" s="82"/>
      <c r="I16" s="82"/>
      <c r="J16" s="82">
        <v>1.8</v>
      </c>
      <c r="K16" s="82"/>
      <c r="L16" s="82"/>
      <c r="M16" s="83">
        <f>IF(SUM(D16:L16)=0,"",IF(SUM(D16:L16)&gt;100,100,SUM(D16:L16)))</f>
        <v>31.8</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106</v>
      </c>
      <c r="C18" s="31" t="s">
        <v>28</v>
      </c>
      <c r="D18" s="40"/>
      <c r="E18" s="40"/>
      <c r="F18" s="40">
        <v>30</v>
      </c>
      <c r="G18" s="40"/>
      <c r="H18" s="40"/>
      <c r="I18" s="40"/>
      <c r="J18" s="40">
        <v>1.8</v>
      </c>
      <c r="K18" s="40">
        <v>3</v>
      </c>
      <c r="L18" s="40"/>
      <c r="M18" s="32">
        <f t="shared" ref="M18:M19" si="2">IF(SUM(D18:L18)=0,"",IF(SUM(D18:L18)&gt;100,100,SUM(D18:L18)))</f>
        <v>34.799999999999997</v>
      </c>
      <c r="N18" s="52"/>
      <c r="O18" s="50" t="str">
        <f>IF(SUM(D18:L18)&gt;100,"^","")</f>
        <v/>
      </c>
      <c r="P18" s="38"/>
    </row>
    <row r="19" spans="2:16" s="25" customFormat="1" ht="15" customHeight="1">
      <c r="B19" s="41" t="s">
        <v>499</v>
      </c>
      <c r="C19" s="31" t="s">
        <v>47</v>
      </c>
      <c r="D19" s="40"/>
      <c r="E19" s="40"/>
      <c r="F19" s="40">
        <v>30</v>
      </c>
      <c r="G19" s="40"/>
      <c r="H19" s="40"/>
      <c r="I19" s="40"/>
      <c r="J19" s="40">
        <v>1.8</v>
      </c>
      <c r="K19" s="40">
        <v>3</v>
      </c>
      <c r="L19" s="40"/>
      <c r="M19" s="32">
        <f t="shared" si="2"/>
        <v>34.799999999999997</v>
      </c>
      <c r="N19" s="49"/>
      <c r="O19" s="51" t="str">
        <f>IF(AND(M18&lt;&gt;"",M19&lt;&gt;"",OR(D18&lt;&gt;D19,E18&lt;&gt;E19,F18&lt;&gt;F19,G18&lt;&gt;G19,H18&lt;&gt;H19,I18&lt;&gt;I19,J18&lt;&gt;J19,K18&lt;&gt;K19,L18&lt;&gt;L19)),"R","")</f>
        <v/>
      </c>
      <c r="P19" s="37"/>
    </row>
    <row r="20" spans="2:16" s="25" customFormat="1" ht="15" customHeight="1">
      <c r="B20" s="44" t="s">
        <v>496</v>
      </c>
      <c r="C20" s="81" t="s">
        <v>24</v>
      </c>
      <c r="D20" s="82"/>
      <c r="E20" s="82"/>
      <c r="F20" s="82">
        <v>30</v>
      </c>
      <c r="G20" s="82"/>
      <c r="H20" s="82"/>
      <c r="I20" s="82"/>
      <c r="J20" s="82">
        <v>1.8</v>
      </c>
      <c r="K20" s="82">
        <v>3</v>
      </c>
      <c r="L20" s="82"/>
      <c r="M20" s="83">
        <f>IF(SUM(D20:L20)=0,"",IF(SUM(D20:L20)&gt;100,100,SUM(D20:L20)))</f>
        <v>34.799999999999997</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107</v>
      </c>
      <c r="C22" s="31" t="s">
        <v>28</v>
      </c>
      <c r="D22" s="40"/>
      <c r="E22" s="40"/>
      <c r="F22" s="40">
        <v>30</v>
      </c>
      <c r="G22" s="40"/>
      <c r="H22" s="40"/>
      <c r="I22" s="40"/>
      <c r="J22" s="40">
        <v>30</v>
      </c>
      <c r="K22" s="40"/>
      <c r="L22" s="40"/>
      <c r="M22" s="32">
        <f t="shared" ref="M22:M23" si="3">IF(SUM(D22:L22)=0,"",IF(SUM(D22:L22)&gt;100,100,SUM(D22:L22)))</f>
        <v>60</v>
      </c>
      <c r="N22" s="52"/>
      <c r="O22" s="50" t="str">
        <f>IF(SUM(D22:L22)&gt;100,"^","")</f>
        <v/>
      </c>
      <c r="P22" s="38"/>
    </row>
    <row r="23" spans="2:16" s="25" customFormat="1" ht="15" customHeight="1">
      <c r="B23" s="41" t="s">
        <v>500</v>
      </c>
      <c r="C23" s="31" t="s">
        <v>47</v>
      </c>
      <c r="D23" s="40"/>
      <c r="E23" s="40"/>
      <c r="F23" s="40">
        <v>30</v>
      </c>
      <c r="G23" s="40"/>
      <c r="H23" s="40"/>
      <c r="I23" s="40"/>
      <c r="J23" s="40">
        <v>30</v>
      </c>
      <c r="K23" s="40"/>
      <c r="L23" s="40"/>
      <c r="M23" s="32">
        <f t="shared" si="3"/>
        <v>60</v>
      </c>
      <c r="N23" s="49"/>
      <c r="O23" s="51" t="str">
        <f>IF(AND(M22&lt;&gt;"",M23&lt;&gt;"",OR(D22&lt;&gt;D23,E22&lt;&gt;E23,F22&lt;&gt;F23,G22&lt;&gt;G23,H22&lt;&gt;H23,I22&lt;&gt;I23,J22&lt;&gt;J23,K22&lt;&gt;K23,L22&lt;&gt;L23)),"R","")</f>
        <v/>
      </c>
      <c r="P23" s="37"/>
    </row>
    <row r="24" spans="2:16" s="25" customFormat="1" ht="15" customHeight="1">
      <c r="B24" s="44" t="s">
        <v>496</v>
      </c>
      <c r="C24" s="81" t="s">
        <v>24</v>
      </c>
      <c r="D24" s="82"/>
      <c r="E24" s="82"/>
      <c r="F24" s="82">
        <v>30</v>
      </c>
      <c r="G24" s="82"/>
      <c r="H24" s="82"/>
      <c r="I24" s="82"/>
      <c r="J24" s="82">
        <v>30</v>
      </c>
      <c r="K24" s="82"/>
      <c r="L24" s="82"/>
      <c r="M24" s="83">
        <f>IF(SUM(D24:L24)=0,"",IF(SUM(D24:L24)&gt;100,100,SUM(D24:L24)))</f>
        <v>60</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107</v>
      </c>
      <c r="C26" s="31" t="s">
        <v>28</v>
      </c>
      <c r="D26" s="40"/>
      <c r="E26" s="40"/>
      <c r="F26" s="40">
        <v>27</v>
      </c>
      <c r="G26" s="40"/>
      <c r="H26" s="40"/>
      <c r="I26" s="40"/>
      <c r="J26" s="40">
        <v>30</v>
      </c>
      <c r="K26" s="40"/>
      <c r="L26" s="40"/>
      <c r="M26" s="32">
        <f t="shared" ref="M26:M27" si="4">IF(SUM(D26:L26)=0,"",IF(SUM(D26:L26)&gt;100,100,SUM(D26:L26)))</f>
        <v>57</v>
      </c>
      <c r="N26" s="52"/>
      <c r="O26" s="50" t="str">
        <f>IF(SUM(D26:L26)&gt;100,"^","")</f>
        <v/>
      </c>
      <c r="P26" s="38"/>
    </row>
    <row r="27" spans="2:16" s="25" customFormat="1" ht="15" customHeight="1">
      <c r="B27" s="41" t="s">
        <v>501</v>
      </c>
      <c r="C27" s="31" t="s">
        <v>47</v>
      </c>
      <c r="D27" s="40"/>
      <c r="E27" s="40"/>
      <c r="F27" s="40">
        <v>27</v>
      </c>
      <c r="G27" s="40"/>
      <c r="H27" s="40"/>
      <c r="I27" s="40"/>
      <c r="J27" s="40">
        <v>30</v>
      </c>
      <c r="K27" s="40"/>
      <c r="L27" s="40"/>
      <c r="M27" s="32">
        <f t="shared" si="4"/>
        <v>57</v>
      </c>
      <c r="N27" s="49"/>
      <c r="O27" s="51" t="str">
        <f>IF(AND(M26&lt;&gt;"",M27&lt;&gt;"",OR(D26&lt;&gt;D27,E26&lt;&gt;E27,F26&lt;&gt;F27,G26&lt;&gt;G27,H26&lt;&gt;H27,I26&lt;&gt;I27,J26&lt;&gt;J27,K26&lt;&gt;K27,L26&lt;&gt;L27)),"R","")</f>
        <v/>
      </c>
      <c r="P27" s="37"/>
    </row>
    <row r="28" spans="2:16" s="25" customFormat="1" ht="15" customHeight="1">
      <c r="B28" s="44" t="s">
        <v>496</v>
      </c>
      <c r="C28" s="81" t="s">
        <v>24</v>
      </c>
      <c r="D28" s="82"/>
      <c r="E28" s="82"/>
      <c r="F28" s="82">
        <v>27</v>
      </c>
      <c r="G28" s="82"/>
      <c r="H28" s="82"/>
      <c r="I28" s="82"/>
      <c r="J28" s="82">
        <v>30</v>
      </c>
      <c r="K28" s="82"/>
      <c r="L28" s="82"/>
      <c r="M28" s="83">
        <f>IF(SUM(D28:L28)=0,"",IF(SUM(D28:L28)&gt;100,100,SUM(D28:L28)))</f>
        <v>57</v>
      </c>
      <c r="N28" s="26" t="str">
        <f>IF(AND(M28&lt;&gt;"",OR(M28&lt;M26,M28&lt;M27)),"*","")</f>
        <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125</v>
      </c>
      <c r="C30" s="31" t="s">
        <v>28</v>
      </c>
      <c r="D30" s="40"/>
      <c r="E30" s="40"/>
      <c r="F30" s="40">
        <v>30</v>
      </c>
      <c r="G30" s="40"/>
      <c r="H30" s="40"/>
      <c r="I30" s="40"/>
      <c r="J30" s="40">
        <v>1.9</v>
      </c>
      <c r="K30" s="40"/>
      <c r="L30" s="40"/>
      <c r="M30" s="32">
        <f t="shared" ref="M30:M31" si="5">IF(SUM(D30:L30)=0,"",IF(SUM(D30:L30)&gt;100,100,SUM(D30:L30)))</f>
        <v>31.9</v>
      </c>
      <c r="N30" s="52"/>
      <c r="O30" s="50" t="str">
        <f>IF(SUM(D30:L30)&gt;100,"^","")</f>
        <v/>
      </c>
      <c r="P30" s="38"/>
    </row>
    <row r="31" spans="2:16" s="25" customFormat="1" ht="15" customHeight="1">
      <c r="B31" s="41" t="s">
        <v>502</v>
      </c>
      <c r="C31" s="31" t="s">
        <v>47</v>
      </c>
      <c r="D31" s="40"/>
      <c r="E31" s="40"/>
      <c r="F31" s="40">
        <v>30</v>
      </c>
      <c r="G31" s="40"/>
      <c r="H31" s="40"/>
      <c r="I31" s="40"/>
      <c r="J31" s="40">
        <v>0.6</v>
      </c>
      <c r="K31" s="40"/>
      <c r="L31" s="40"/>
      <c r="M31" s="32">
        <f t="shared" si="5"/>
        <v>30.6</v>
      </c>
      <c r="N31" s="49"/>
      <c r="O31" s="51" t="str">
        <f>IF(AND(M30&lt;&gt;"",M31&lt;&gt;"",OR(D30&lt;&gt;D31,E30&lt;&gt;E31,F30&lt;&gt;F31,G30&lt;&gt;G31,H30&lt;&gt;H31,I30&lt;&gt;I31,J30&lt;&gt;J31,K30&lt;&gt;K31,L30&lt;&gt;L31)),"R","")</f>
        <v>R</v>
      </c>
      <c r="P31" s="37"/>
    </row>
    <row r="32" spans="2:16" s="25" customFormat="1" ht="15" customHeight="1">
      <c r="B32" s="44" t="s">
        <v>496</v>
      </c>
      <c r="C32" s="81" t="s">
        <v>24</v>
      </c>
      <c r="D32" s="82"/>
      <c r="E32" s="82"/>
      <c r="F32" s="82">
        <v>30</v>
      </c>
      <c r="G32" s="82"/>
      <c r="H32" s="82"/>
      <c r="I32" s="82"/>
      <c r="J32" s="82">
        <v>0.6</v>
      </c>
      <c r="K32" s="82"/>
      <c r="L32" s="82"/>
      <c r="M32" s="83">
        <f>IF(SUM(D32:L32)=0,"",IF(SUM(D32:L32)&gt;100,100,SUM(D32:L32)))</f>
        <v>30.6</v>
      </c>
      <c r="N32" s="26" t="str">
        <f>IF(AND(M32&lt;&gt;"",OR(M32&lt;M30,M32&lt;M31)),"*","")</f>
        <v>*</v>
      </c>
      <c r="O32" s="51" t="str">
        <f>IF(AND(M31&lt;&gt;"",M32&lt;&gt;"",OR(D31&lt;&gt;D32,E31&lt;&gt;E32,F31&lt;&gt;F32,G31&lt;&gt;G32,H31&lt;&gt;H32,I31&lt;&gt;I32,J31&lt;&gt;J32,K31&lt;&gt;K32,L31&lt;&gt;L32)),"R","")</f>
        <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106</v>
      </c>
      <c r="C34" s="31" t="s">
        <v>28</v>
      </c>
      <c r="D34" s="40"/>
      <c r="E34" s="40"/>
      <c r="F34" s="40">
        <v>30</v>
      </c>
      <c r="G34" s="40"/>
      <c r="H34" s="40"/>
      <c r="I34" s="40"/>
      <c r="J34" s="40">
        <v>9.3000000000000007</v>
      </c>
      <c r="K34" s="40">
        <v>2.4</v>
      </c>
      <c r="L34" s="40"/>
      <c r="M34" s="32">
        <f t="shared" ref="M34:M35" si="6">IF(SUM(D34:L34)=0,"",IF(SUM(D34:L34)&gt;100,100,SUM(D34:L34)))</f>
        <v>41.699999999999996</v>
      </c>
      <c r="N34" s="52"/>
      <c r="O34" s="50" t="str">
        <f>IF(SUM(D34:L34)&gt;100,"^","")</f>
        <v/>
      </c>
      <c r="P34" s="38"/>
    </row>
    <row r="35" spans="2:16" s="25" customFormat="1" ht="15" customHeight="1">
      <c r="B35" s="41" t="s">
        <v>504</v>
      </c>
      <c r="C35" s="31" t="s">
        <v>47</v>
      </c>
      <c r="D35" s="40"/>
      <c r="E35" s="40"/>
      <c r="F35" s="40">
        <v>30</v>
      </c>
      <c r="G35" s="40"/>
      <c r="H35" s="40"/>
      <c r="I35" s="40"/>
      <c r="J35" s="40">
        <v>9.3000000000000007</v>
      </c>
      <c r="K35" s="40">
        <v>2.4</v>
      </c>
      <c r="L35" s="40"/>
      <c r="M35" s="32">
        <f t="shared" si="6"/>
        <v>41.699999999999996</v>
      </c>
      <c r="N35" s="49"/>
      <c r="O35" s="51" t="str">
        <f>IF(AND(M34&lt;&gt;"",M35&lt;&gt;"",OR(D34&lt;&gt;D35,E34&lt;&gt;E35,F34&lt;&gt;F35,G34&lt;&gt;G35,H34&lt;&gt;H35,I34&lt;&gt;I35,J34&lt;&gt;J35,K34&lt;&gt;K35,L34&lt;&gt;L35)),"R","")</f>
        <v/>
      </c>
      <c r="P35" s="37"/>
    </row>
    <row r="36" spans="2:16" s="25" customFormat="1" ht="15" customHeight="1">
      <c r="B36" s="44" t="s">
        <v>503</v>
      </c>
      <c r="C36" s="81" t="s">
        <v>24</v>
      </c>
      <c r="D36" s="82"/>
      <c r="E36" s="82"/>
      <c r="F36" s="82">
        <v>30</v>
      </c>
      <c r="G36" s="82"/>
      <c r="H36" s="82"/>
      <c r="I36" s="82"/>
      <c r="J36" s="82">
        <v>9.3000000000000007</v>
      </c>
      <c r="K36" s="82">
        <v>2.4</v>
      </c>
      <c r="L36" s="82"/>
      <c r="M36" s="83">
        <f>IF(SUM(D36:L36)=0,"",IF(SUM(D36:L36)&gt;100,100,SUM(D36:L36)))</f>
        <v>41.699999999999996</v>
      </c>
      <c r="N36" s="26" t="str">
        <f>IF(AND(M36&lt;&gt;"",OR(M36&lt;M34,M36&lt;M35)),"*","")</f>
        <v/>
      </c>
      <c r="O36" s="51" t="str">
        <f>IF(AND(M35&lt;&gt;"",M36&lt;&gt;"",OR(D35&lt;&gt;D36,E35&lt;&gt;E36,F35&lt;&gt;F36,G35&lt;&gt;G36,H35&lt;&gt;H36,I35&lt;&gt;I36,J35&lt;&gt;J36,K35&lt;&gt;K36,L35&lt;&gt;L36)),"R","")</f>
        <v/>
      </c>
      <c r="P36" s="39" t="str">
        <f>IF(SUM(D36:L36)=0,"",IF(SUM(D36:L36)&gt;100,"^",IF(SUM(D36:L36)&lt;30,"Ödeme Yok!","")))</f>
        <v/>
      </c>
    </row>
    <row r="37" spans="2:16" ht="3" customHeight="1">
      <c r="B37" s="27"/>
      <c r="C37" s="33"/>
      <c r="D37" s="33"/>
      <c r="E37" s="33"/>
      <c r="F37" s="33"/>
      <c r="G37" s="33"/>
      <c r="H37" s="33"/>
      <c r="I37" s="33"/>
      <c r="J37" s="33"/>
      <c r="K37" s="33"/>
      <c r="L37" s="33"/>
      <c r="M37" s="33"/>
      <c r="N37" s="36"/>
      <c r="O37" s="36"/>
    </row>
    <row r="38" spans="2:16" s="25" customFormat="1" ht="15" customHeight="1">
      <c r="B38" s="53" t="s">
        <v>107</v>
      </c>
      <c r="C38" s="31" t="s">
        <v>28</v>
      </c>
      <c r="D38" s="40"/>
      <c r="E38" s="40"/>
      <c r="F38" s="40">
        <v>30</v>
      </c>
      <c r="G38" s="40"/>
      <c r="H38" s="40"/>
      <c r="I38" s="40"/>
      <c r="J38" s="40">
        <v>6.6</v>
      </c>
      <c r="K38" s="40"/>
      <c r="L38" s="40"/>
      <c r="M38" s="32">
        <f t="shared" ref="M38:M39" si="7">IF(SUM(D38:L38)=0,"",IF(SUM(D38:L38)&gt;100,100,SUM(D38:L38)))</f>
        <v>36.6</v>
      </c>
      <c r="N38" s="52"/>
      <c r="O38" s="50" t="str">
        <f>IF(SUM(D38:L38)&gt;100,"^","")</f>
        <v/>
      </c>
      <c r="P38" s="38"/>
    </row>
    <row r="39" spans="2:16" s="25" customFormat="1" ht="15" customHeight="1">
      <c r="B39" s="41" t="s">
        <v>505</v>
      </c>
      <c r="C39" s="31" t="s">
        <v>47</v>
      </c>
      <c r="D39" s="40"/>
      <c r="E39" s="40"/>
      <c r="F39" s="40">
        <v>30</v>
      </c>
      <c r="G39" s="40"/>
      <c r="H39" s="40"/>
      <c r="I39" s="40"/>
      <c r="J39" s="40">
        <v>6.6</v>
      </c>
      <c r="K39" s="40"/>
      <c r="L39" s="40"/>
      <c r="M39" s="32">
        <f t="shared" si="7"/>
        <v>36.6</v>
      </c>
      <c r="N39" s="49"/>
      <c r="O39" s="51" t="str">
        <f>IF(AND(M38&lt;&gt;"",M39&lt;&gt;"",OR(D38&lt;&gt;D39,E38&lt;&gt;E39,F38&lt;&gt;F39,G38&lt;&gt;G39,H38&lt;&gt;H39,I38&lt;&gt;I39,J38&lt;&gt;J39,K38&lt;&gt;K39,L38&lt;&gt;L39)),"R","")</f>
        <v/>
      </c>
      <c r="P39" s="37"/>
    </row>
    <row r="40" spans="2:16" s="25" customFormat="1" ht="15" customHeight="1">
      <c r="B40" s="44" t="s">
        <v>503</v>
      </c>
      <c r="C40" s="81" t="s">
        <v>24</v>
      </c>
      <c r="D40" s="82"/>
      <c r="E40" s="82"/>
      <c r="F40" s="82">
        <v>30</v>
      </c>
      <c r="G40" s="82"/>
      <c r="H40" s="82"/>
      <c r="I40" s="82"/>
      <c r="J40" s="82">
        <v>6.6</v>
      </c>
      <c r="K40" s="82"/>
      <c r="L40" s="82"/>
      <c r="M40" s="83">
        <f>IF(SUM(D40:L40)=0,"",IF(SUM(D40:L40)&gt;100,100,SUM(D40:L40)))</f>
        <v>36.6</v>
      </c>
      <c r="N40" s="26" t="str">
        <f>IF(AND(M40&lt;&gt;"",OR(M40&lt;M38,M40&lt;M39)),"*","")</f>
        <v/>
      </c>
      <c r="O40" s="51" t="str">
        <f>IF(AND(M39&lt;&gt;"",M40&lt;&gt;"",OR(D39&lt;&gt;D40,E39&lt;&gt;E40,F39&lt;&gt;F40,G39&lt;&gt;G40,H39&lt;&gt;H40,I39&lt;&gt;I40,J39&lt;&gt;J40,K39&lt;&gt;K40,L39&lt;&gt;L40)),"R","")</f>
        <v/>
      </c>
      <c r="P40" s="39" t="str">
        <f>IF(SUM(D40:L40)=0,"",IF(SUM(D40:L40)&gt;100,"^",IF(SUM(D40:L40)&lt;30,"Ödeme Yok!","")))</f>
        <v/>
      </c>
    </row>
    <row r="41" spans="2:16" ht="3" customHeight="1">
      <c r="B41" s="27"/>
      <c r="C41" s="33"/>
      <c r="D41" s="33"/>
      <c r="E41" s="33"/>
      <c r="F41" s="33"/>
      <c r="G41" s="33"/>
      <c r="H41" s="33"/>
      <c r="I41" s="33"/>
      <c r="J41" s="33"/>
      <c r="K41" s="33"/>
      <c r="L41" s="33"/>
      <c r="M41" s="33"/>
      <c r="N41" s="36"/>
      <c r="O41" s="36"/>
    </row>
    <row r="42" spans="2:16" s="25" customFormat="1" ht="15" customHeight="1">
      <c r="B42" s="53" t="s">
        <v>107</v>
      </c>
      <c r="C42" s="31" t="s">
        <v>28</v>
      </c>
      <c r="D42" s="40"/>
      <c r="E42" s="40"/>
      <c r="F42" s="40">
        <v>11.1</v>
      </c>
      <c r="G42" s="40"/>
      <c r="H42" s="40"/>
      <c r="I42" s="40"/>
      <c r="J42" s="40">
        <v>30</v>
      </c>
      <c r="K42" s="40"/>
      <c r="L42" s="40"/>
      <c r="M42" s="32">
        <f t="shared" ref="M42:M43" si="8">IF(SUM(D42:L42)=0,"",IF(SUM(D42:L42)&gt;100,100,SUM(D42:L42)))</f>
        <v>41.1</v>
      </c>
      <c r="N42" s="52"/>
      <c r="O42" s="50" t="str">
        <f>IF(SUM(D42:L42)&gt;100,"^","")</f>
        <v/>
      </c>
      <c r="P42" s="38"/>
    </row>
    <row r="43" spans="2:16" s="25" customFormat="1" ht="15" customHeight="1">
      <c r="B43" s="41" t="s">
        <v>506</v>
      </c>
      <c r="C43" s="31" t="s">
        <v>47</v>
      </c>
      <c r="D43" s="40"/>
      <c r="E43" s="40"/>
      <c r="F43" s="40">
        <v>11.1</v>
      </c>
      <c r="G43" s="40"/>
      <c r="H43" s="40"/>
      <c r="I43" s="40"/>
      <c r="J43" s="40">
        <v>30</v>
      </c>
      <c r="K43" s="40"/>
      <c r="L43" s="40"/>
      <c r="M43" s="32">
        <f t="shared" si="8"/>
        <v>41.1</v>
      </c>
      <c r="N43" s="49"/>
      <c r="O43" s="51" t="str">
        <f>IF(AND(M42&lt;&gt;"",M43&lt;&gt;"",OR(D42&lt;&gt;D43,E42&lt;&gt;E43,F42&lt;&gt;F43,G42&lt;&gt;G43,H42&lt;&gt;H43,I42&lt;&gt;I43,J42&lt;&gt;J43,K42&lt;&gt;K43,L42&lt;&gt;L43)),"R","")</f>
        <v/>
      </c>
      <c r="P43" s="37"/>
    </row>
    <row r="44" spans="2:16" s="25" customFormat="1" ht="15" customHeight="1">
      <c r="B44" s="44" t="s">
        <v>503</v>
      </c>
      <c r="C44" s="81" t="s">
        <v>24</v>
      </c>
      <c r="D44" s="82"/>
      <c r="E44" s="82"/>
      <c r="F44" s="82">
        <v>11.1</v>
      </c>
      <c r="G44" s="82"/>
      <c r="H44" s="82"/>
      <c r="I44" s="82"/>
      <c r="J44" s="82">
        <v>30</v>
      </c>
      <c r="K44" s="82"/>
      <c r="L44" s="82"/>
      <c r="M44" s="83">
        <f>IF(SUM(D44:L44)=0,"",IF(SUM(D44:L44)&gt;100,100,SUM(D44:L44)))</f>
        <v>41.1</v>
      </c>
      <c r="N44" s="26" t="str">
        <f>IF(AND(M44&lt;&gt;"",OR(M44&lt;M42,M44&lt;M43)),"*","")</f>
        <v/>
      </c>
      <c r="O44" s="51" t="str">
        <f>IF(AND(M43&lt;&gt;"",M44&lt;&gt;"",OR(D43&lt;&gt;D44,E43&lt;&gt;E44,F43&lt;&gt;F44,G43&lt;&gt;G44,H43&lt;&gt;H44,I43&lt;&gt;I44,J43&lt;&gt;J44,K43&lt;&gt;K44,L43&lt;&gt;L44)),"R","")</f>
        <v/>
      </c>
      <c r="P44" s="39" t="str">
        <f>IF(SUM(D44:L44)=0,"",IF(SUM(D44:L44)&gt;100,"^",IF(SUM(D44:L44)&lt;30,"Ödeme Yok!","")))</f>
        <v/>
      </c>
    </row>
    <row r="45" spans="2:16" ht="3" customHeight="1">
      <c r="B45" s="27"/>
      <c r="C45" s="33"/>
      <c r="D45" s="33"/>
      <c r="E45" s="33"/>
      <c r="F45" s="33"/>
      <c r="G45" s="33"/>
      <c r="H45" s="33"/>
      <c r="I45" s="33"/>
      <c r="J45" s="33"/>
      <c r="K45" s="33"/>
      <c r="L45" s="33"/>
      <c r="M45" s="33"/>
      <c r="N45" s="36"/>
      <c r="O45" s="36"/>
    </row>
    <row r="46" spans="2:16" s="25" customFormat="1" ht="15" customHeight="1">
      <c r="B46" s="53" t="s">
        <v>107</v>
      </c>
      <c r="C46" s="31" t="s">
        <v>28</v>
      </c>
      <c r="D46" s="40"/>
      <c r="E46" s="40"/>
      <c r="F46" s="40">
        <v>30</v>
      </c>
      <c r="G46" s="40"/>
      <c r="H46" s="40"/>
      <c r="I46" s="40"/>
      <c r="J46" s="40">
        <v>30</v>
      </c>
      <c r="K46" s="40"/>
      <c r="L46" s="40"/>
      <c r="M46" s="32">
        <f t="shared" ref="M46:M47" si="9">IF(SUM(D46:L46)=0,"",IF(SUM(D46:L46)&gt;100,100,SUM(D46:L46)))</f>
        <v>60</v>
      </c>
      <c r="N46" s="52"/>
      <c r="O46" s="50" t="str">
        <f>IF(SUM(D46:L46)&gt;100,"^","")</f>
        <v/>
      </c>
      <c r="P46" s="38"/>
    </row>
    <row r="47" spans="2:16" s="25" customFormat="1" ht="15" customHeight="1">
      <c r="B47" s="41" t="s">
        <v>507</v>
      </c>
      <c r="C47" s="31" t="s">
        <v>47</v>
      </c>
      <c r="D47" s="40"/>
      <c r="E47" s="40"/>
      <c r="F47" s="40">
        <v>30</v>
      </c>
      <c r="G47" s="40"/>
      <c r="H47" s="40"/>
      <c r="I47" s="40"/>
      <c r="J47" s="40">
        <v>30</v>
      </c>
      <c r="K47" s="40"/>
      <c r="L47" s="40"/>
      <c r="M47" s="32">
        <f t="shared" si="9"/>
        <v>60</v>
      </c>
      <c r="N47" s="49"/>
      <c r="O47" s="51" t="str">
        <f>IF(AND(M46&lt;&gt;"",M47&lt;&gt;"",OR(D46&lt;&gt;D47,E46&lt;&gt;E47,F46&lt;&gt;F47,G46&lt;&gt;G47,H46&lt;&gt;H47,I46&lt;&gt;I47,J46&lt;&gt;J47,K46&lt;&gt;K47,L46&lt;&gt;L47)),"R","")</f>
        <v/>
      </c>
      <c r="P47" s="37"/>
    </row>
    <row r="48" spans="2:16" s="25" customFormat="1" ht="15" customHeight="1">
      <c r="B48" s="44" t="s">
        <v>503</v>
      </c>
      <c r="C48" s="81" t="s">
        <v>24</v>
      </c>
      <c r="D48" s="82"/>
      <c r="E48" s="82"/>
      <c r="F48" s="82">
        <v>30</v>
      </c>
      <c r="G48" s="82"/>
      <c r="H48" s="82"/>
      <c r="I48" s="82"/>
      <c r="J48" s="82">
        <v>30</v>
      </c>
      <c r="K48" s="82"/>
      <c r="L48" s="82"/>
      <c r="M48" s="83">
        <f>IF(SUM(D48:L48)=0,"",IF(SUM(D48:L48)&gt;100,100,SUM(D48:L48)))</f>
        <v>60</v>
      </c>
      <c r="N48" s="26" t="str">
        <f>IF(AND(M48&lt;&gt;"",OR(M48&lt;M46,M48&lt;M47)),"*","")</f>
        <v/>
      </c>
      <c r="O48" s="51" t="str">
        <f>IF(AND(M47&lt;&gt;"",M48&lt;&gt;"",OR(D47&lt;&gt;D48,E47&lt;&gt;E48,F47&lt;&gt;F48,G47&lt;&gt;G48,H47&lt;&gt;H48,I47&lt;&gt;I48,J47&lt;&gt;J48,K47&lt;&gt;K48,L47&lt;&gt;L48)),"R","")</f>
        <v/>
      </c>
      <c r="P48" s="39" t="str">
        <f>IF(SUM(D48:L48)=0,"",IF(SUM(D48:L48)&gt;100,"^",IF(SUM(D48:L48)&lt;30,"Ödeme Yok!","")))</f>
        <v/>
      </c>
    </row>
    <row r="49" spans="2:16" ht="3" customHeight="1">
      <c r="B49" s="27"/>
      <c r="C49" s="33"/>
      <c r="D49" s="33"/>
      <c r="E49" s="33"/>
      <c r="F49" s="33"/>
      <c r="G49" s="33"/>
      <c r="H49" s="33"/>
      <c r="I49" s="33"/>
      <c r="J49" s="33"/>
      <c r="K49" s="33"/>
      <c r="L49" s="33"/>
      <c r="M49" s="33"/>
      <c r="N49" s="36"/>
      <c r="O49" s="36"/>
    </row>
    <row r="50" spans="2:16" s="25" customFormat="1" ht="15" customHeight="1">
      <c r="B50" s="53" t="s">
        <v>107</v>
      </c>
      <c r="C50" s="31" t="s">
        <v>28</v>
      </c>
      <c r="D50" s="40"/>
      <c r="E50" s="40"/>
      <c r="F50" s="40">
        <v>21</v>
      </c>
      <c r="G50" s="40"/>
      <c r="H50" s="40"/>
      <c r="I50" s="40"/>
      <c r="J50" s="40">
        <v>10.8</v>
      </c>
      <c r="K50" s="40"/>
      <c r="L50" s="40"/>
      <c r="M50" s="32">
        <f t="shared" ref="M50:M51" si="10">IF(SUM(D50:L50)=0,"",IF(SUM(D50:L50)&gt;100,100,SUM(D50:L50)))</f>
        <v>31.8</v>
      </c>
      <c r="N50" s="52"/>
      <c r="O50" s="50" t="str">
        <f>IF(SUM(D50:L50)&gt;100,"^","")</f>
        <v/>
      </c>
      <c r="P50" s="38"/>
    </row>
    <row r="51" spans="2:16" s="25" customFormat="1" ht="15" customHeight="1">
      <c r="B51" s="41" t="s">
        <v>508</v>
      </c>
      <c r="C51" s="31" t="s">
        <v>47</v>
      </c>
      <c r="D51" s="40"/>
      <c r="E51" s="40"/>
      <c r="F51" s="40">
        <v>21</v>
      </c>
      <c r="G51" s="40"/>
      <c r="H51" s="40"/>
      <c r="I51" s="40"/>
      <c r="J51" s="40">
        <v>10.8</v>
      </c>
      <c r="K51" s="40"/>
      <c r="L51" s="40"/>
      <c r="M51" s="32">
        <f t="shared" si="10"/>
        <v>31.8</v>
      </c>
      <c r="N51" s="49"/>
      <c r="O51" s="51" t="str">
        <f>IF(AND(M50&lt;&gt;"",M51&lt;&gt;"",OR(D50&lt;&gt;D51,E50&lt;&gt;E51,F50&lt;&gt;F51,G50&lt;&gt;G51,H50&lt;&gt;H51,I50&lt;&gt;I51,J50&lt;&gt;J51,K50&lt;&gt;K51,L50&lt;&gt;L51)),"R","")</f>
        <v/>
      </c>
      <c r="P51" s="37"/>
    </row>
    <row r="52" spans="2:16" s="25" customFormat="1" ht="15" customHeight="1">
      <c r="B52" s="44" t="s">
        <v>503</v>
      </c>
      <c r="C52" s="81" t="s">
        <v>24</v>
      </c>
      <c r="D52" s="82"/>
      <c r="E52" s="82"/>
      <c r="F52" s="82">
        <v>21</v>
      </c>
      <c r="G52" s="82"/>
      <c r="H52" s="82"/>
      <c r="I52" s="82"/>
      <c r="J52" s="82">
        <v>10.8</v>
      </c>
      <c r="K52" s="82"/>
      <c r="L52" s="82"/>
      <c r="M52" s="83">
        <f>IF(SUM(D52:L52)=0,"",IF(SUM(D52:L52)&gt;100,100,SUM(D52:L52)))</f>
        <v>31.8</v>
      </c>
      <c r="N52" s="26" t="str">
        <f>IF(AND(M52&lt;&gt;"",OR(M52&lt;M50,M52&lt;M51)),"*","")</f>
        <v/>
      </c>
      <c r="O52" s="51" t="str">
        <f>IF(AND(M51&lt;&gt;"",M52&lt;&gt;"",OR(D51&lt;&gt;D52,E51&lt;&gt;E52,F51&lt;&gt;F52,G51&lt;&gt;G52,H51&lt;&gt;H52,I51&lt;&gt;I52,J51&lt;&gt;J52,K51&lt;&gt;K52,L51&lt;&gt;L52)),"R","")</f>
        <v/>
      </c>
      <c r="P52" s="39" t="str">
        <f>IF(SUM(D52:L52)=0,"",IF(SUM(D52:L52)&gt;100,"^",IF(SUM(D52:L52)&lt;30,"Ödeme Yok!","")))</f>
        <v/>
      </c>
    </row>
    <row r="53" spans="2:16" ht="3" customHeight="1">
      <c r="B53" s="27"/>
      <c r="C53" s="33"/>
      <c r="D53" s="33"/>
      <c r="E53" s="33"/>
      <c r="F53" s="33"/>
      <c r="G53" s="33"/>
      <c r="H53" s="33"/>
      <c r="I53" s="33"/>
      <c r="J53" s="33"/>
      <c r="K53" s="33"/>
      <c r="L53" s="33"/>
      <c r="M53" s="33"/>
      <c r="N53" s="36"/>
      <c r="O53" s="36"/>
    </row>
    <row r="54" spans="2:16" s="25" customFormat="1" ht="15" customHeight="1">
      <c r="B54" s="53" t="s">
        <v>44</v>
      </c>
      <c r="C54" s="31" t="s">
        <v>28</v>
      </c>
      <c r="D54" s="40"/>
      <c r="E54" s="40"/>
      <c r="F54" s="40">
        <v>30</v>
      </c>
      <c r="G54" s="40"/>
      <c r="H54" s="40"/>
      <c r="I54" s="40"/>
      <c r="J54" s="40"/>
      <c r="K54" s="40"/>
      <c r="L54" s="40"/>
      <c r="M54" s="32">
        <f t="shared" ref="M54:M55" si="11">IF(SUM(D54:L54)=0,"",IF(SUM(D54:L54)&gt;100,100,SUM(D54:L54)))</f>
        <v>30</v>
      </c>
      <c r="N54" s="52"/>
      <c r="O54" s="50" t="str">
        <f>IF(SUM(D54:L54)&gt;100,"^","")</f>
        <v/>
      </c>
      <c r="P54" s="38"/>
    </row>
    <row r="55" spans="2:16" s="25" customFormat="1" ht="15" customHeight="1">
      <c r="B55" s="41" t="s">
        <v>509</v>
      </c>
      <c r="C55" s="31" t="s">
        <v>47</v>
      </c>
      <c r="D55" s="40"/>
      <c r="E55" s="40"/>
      <c r="F55" s="40">
        <v>30</v>
      </c>
      <c r="G55" s="40"/>
      <c r="H55" s="40"/>
      <c r="I55" s="40"/>
      <c r="J55" s="40"/>
      <c r="K55" s="40"/>
      <c r="L55" s="40"/>
      <c r="M55" s="32">
        <f t="shared" si="11"/>
        <v>30</v>
      </c>
      <c r="N55" s="49"/>
      <c r="O55" s="51" t="str">
        <f>IF(AND(M54&lt;&gt;"",M55&lt;&gt;"",OR(D54&lt;&gt;D55,E54&lt;&gt;E55,F54&lt;&gt;F55,G54&lt;&gt;G55,H54&lt;&gt;H55,I54&lt;&gt;I55,J54&lt;&gt;J55,K54&lt;&gt;K55,L54&lt;&gt;L55)),"R","")</f>
        <v/>
      </c>
      <c r="P55" s="37"/>
    </row>
    <row r="56" spans="2:16" s="25" customFormat="1" ht="15" customHeight="1">
      <c r="B56" s="44" t="s">
        <v>503</v>
      </c>
      <c r="C56" s="81" t="s">
        <v>24</v>
      </c>
      <c r="D56" s="82"/>
      <c r="E56" s="82"/>
      <c r="F56" s="82">
        <v>30</v>
      </c>
      <c r="G56" s="82"/>
      <c r="H56" s="82"/>
      <c r="I56" s="82"/>
      <c r="J56" s="82"/>
      <c r="K56" s="82"/>
      <c r="L56" s="82"/>
      <c r="M56" s="83">
        <f>IF(SUM(D56:L56)=0,"",IF(SUM(D56:L56)&gt;100,100,SUM(D56:L56)))</f>
        <v>30</v>
      </c>
      <c r="N56" s="26" t="str">
        <f>IF(AND(M56&lt;&gt;"",OR(M56&lt;M54,M56&lt;M55)),"*","")</f>
        <v/>
      </c>
      <c r="O56" s="51" t="str">
        <f>IF(AND(M55&lt;&gt;"",M56&lt;&gt;"",OR(D55&lt;&gt;D56,E55&lt;&gt;E56,F55&lt;&gt;F56,G55&lt;&gt;G56,H55&lt;&gt;H56,I55&lt;&gt;I56,J55&lt;&gt;J56,K55&lt;&gt;K56,L55&lt;&gt;L56)),"R","")</f>
        <v/>
      </c>
      <c r="P56" s="39" t="str">
        <f>IF(SUM(D56:L56)=0,"",IF(SUM(D56:L56)&gt;100,"^",IF(SUM(D56:L56)&lt;30,"Ödeme Yok!","")))</f>
        <v/>
      </c>
    </row>
    <row r="57" spans="2:16" ht="3" customHeight="1">
      <c r="B57" s="27"/>
      <c r="C57" s="33"/>
      <c r="D57" s="33"/>
      <c r="E57" s="33"/>
      <c r="F57" s="33"/>
      <c r="G57" s="33"/>
      <c r="H57" s="33"/>
      <c r="I57" s="33"/>
      <c r="J57" s="33"/>
      <c r="K57" s="33"/>
      <c r="L57" s="33"/>
      <c r="M57" s="33"/>
      <c r="N57" s="36"/>
      <c r="O57" s="36"/>
    </row>
    <row r="58" spans="2:16" s="25" customFormat="1" ht="15" customHeight="1">
      <c r="B58" s="53" t="s">
        <v>107</v>
      </c>
      <c r="C58" s="31" t="s">
        <v>28</v>
      </c>
      <c r="D58" s="40"/>
      <c r="E58" s="40"/>
      <c r="F58" s="40">
        <v>30</v>
      </c>
      <c r="G58" s="40"/>
      <c r="H58" s="40"/>
      <c r="I58" s="40"/>
      <c r="J58" s="40">
        <v>30</v>
      </c>
      <c r="K58" s="40"/>
      <c r="L58" s="40"/>
      <c r="M58" s="32">
        <f t="shared" ref="M58:M59" si="12">IF(SUM(D58:L58)=0,"",IF(SUM(D58:L58)&gt;100,100,SUM(D58:L58)))</f>
        <v>60</v>
      </c>
      <c r="N58" s="52"/>
      <c r="O58" s="50" t="str">
        <f>IF(SUM(D58:L58)&gt;100,"^","")</f>
        <v/>
      </c>
      <c r="P58" s="38"/>
    </row>
    <row r="59" spans="2:16" s="25" customFormat="1" ht="15" customHeight="1">
      <c r="B59" s="41" t="s">
        <v>511</v>
      </c>
      <c r="C59" s="31" t="s">
        <v>47</v>
      </c>
      <c r="D59" s="40"/>
      <c r="E59" s="40"/>
      <c r="F59" s="40">
        <v>30</v>
      </c>
      <c r="G59" s="40"/>
      <c r="H59" s="40"/>
      <c r="I59" s="40"/>
      <c r="J59" s="40">
        <v>30</v>
      </c>
      <c r="K59" s="40"/>
      <c r="L59" s="40"/>
      <c r="M59" s="32">
        <f t="shared" si="12"/>
        <v>60</v>
      </c>
      <c r="N59" s="49"/>
      <c r="O59" s="51" t="str">
        <f>IF(AND(M58&lt;&gt;"",M59&lt;&gt;"",OR(D58&lt;&gt;D59,E58&lt;&gt;E59,F58&lt;&gt;F59,G58&lt;&gt;G59,H58&lt;&gt;H59,I58&lt;&gt;I59,J58&lt;&gt;J59,K58&lt;&gt;K59,L58&lt;&gt;L59)),"R","")</f>
        <v/>
      </c>
      <c r="P59" s="37"/>
    </row>
    <row r="60" spans="2:16" s="25" customFormat="1" ht="15" customHeight="1">
      <c r="B60" s="44" t="s">
        <v>510</v>
      </c>
      <c r="C60" s="81" t="s">
        <v>24</v>
      </c>
      <c r="D60" s="82"/>
      <c r="E60" s="82"/>
      <c r="F60" s="82">
        <v>30</v>
      </c>
      <c r="G60" s="82"/>
      <c r="H60" s="82"/>
      <c r="I60" s="82"/>
      <c r="J60" s="82">
        <v>30</v>
      </c>
      <c r="K60" s="82"/>
      <c r="L60" s="82"/>
      <c r="M60" s="83">
        <f>IF(SUM(D60:L60)=0,"",IF(SUM(D60:L60)&gt;100,100,SUM(D60:L60)))</f>
        <v>60</v>
      </c>
      <c r="N60" s="26" t="str">
        <f>IF(AND(M60&lt;&gt;"",OR(M60&lt;M58,M60&lt;M59)),"*","")</f>
        <v/>
      </c>
      <c r="O60" s="51" t="str">
        <f>IF(AND(M59&lt;&gt;"",M60&lt;&gt;"",OR(D59&lt;&gt;D60,E59&lt;&gt;E60,F59&lt;&gt;F60,G59&lt;&gt;G60,H59&lt;&gt;H60,I59&lt;&gt;I60,J59&lt;&gt;J60,K59&lt;&gt;K60,L59&lt;&gt;L60)),"R","")</f>
        <v/>
      </c>
      <c r="P60" s="39" t="str">
        <f>IF(SUM(D60:L60)=0,"",IF(SUM(D60:L60)&gt;100,"^",IF(SUM(D60:L60)&lt;30,"Ödeme Yok!","")))</f>
        <v/>
      </c>
    </row>
    <row r="61" spans="2:16" ht="3" customHeight="1">
      <c r="B61" s="27"/>
      <c r="C61" s="33"/>
      <c r="D61" s="33"/>
      <c r="E61" s="33"/>
      <c r="F61" s="33"/>
      <c r="G61" s="33"/>
      <c r="H61" s="33"/>
      <c r="I61" s="33"/>
      <c r="J61" s="33"/>
      <c r="K61" s="33"/>
      <c r="L61" s="33"/>
      <c r="M61" s="33"/>
      <c r="N61" s="36"/>
      <c r="O61" s="36"/>
    </row>
    <row r="62" spans="2:16" s="25" customFormat="1" ht="15" customHeight="1">
      <c r="B62" s="53" t="s">
        <v>44</v>
      </c>
      <c r="C62" s="31" t="s">
        <v>28</v>
      </c>
      <c r="D62" s="40"/>
      <c r="E62" s="40"/>
      <c r="F62" s="40">
        <v>30</v>
      </c>
      <c r="G62" s="40"/>
      <c r="H62" s="40"/>
      <c r="I62" s="40"/>
      <c r="J62" s="40">
        <v>30</v>
      </c>
      <c r="K62" s="40"/>
      <c r="L62" s="40"/>
      <c r="M62" s="32">
        <f t="shared" ref="M62:M63" si="13">IF(SUM(D62:L62)=0,"",IF(SUM(D62:L62)&gt;100,100,SUM(D62:L62)))</f>
        <v>60</v>
      </c>
      <c r="N62" s="52"/>
      <c r="O62" s="50" t="str">
        <f>IF(SUM(D62:L62)&gt;100,"^","")</f>
        <v/>
      </c>
      <c r="P62" s="38"/>
    </row>
    <row r="63" spans="2:16" s="25" customFormat="1" ht="15" customHeight="1">
      <c r="B63" s="41" t="s">
        <v>512</v>
      </c>
      <c r="C63" s="31" t="s">
        <v>47</v>
      </c>
      <c r="D63" s="40"/>
      <c r="E63" s="40"/>
      <c r="F63" s="40">
        <v>30</v>
      </c>
      <c r="G63" s="40"/>
      <c r="H63" s="40"/>
      <c r="I63" s="40"/>
      <c r="J63" s="40">
        <v>30</v>
      </c>
      <c r="K63" s="40"/>
      <c r="L63" s="40"/>
      <c r="M63" s="32">
        <f t="shared" si="13"/>
        <v>60</v>
      </c>
      <c r="N63" s="49"/>
      <c r="O63" s="51" t="str">
        <f>IF(AND(M62&lt;&gt;"",M63&lt;&gt;"",OR(D62&lt;&gt;D63,E62&lt;&gt;E63,F62&lt;&gt;F63,G62&lt;&gt;G63,H62&lt;&gt;H63,I62&lt;&gt;I63,J62&lt;&gt;J63,K62&lt;&gt;K63,L62&lt;&gt;L63)),"R","")</f>
        <v/>
      </c>
      <c r="P63" s="37"/>
    </row>
    <row r="64" spans="2:16" s="25" customFormat="1" ht="15" customHeight="1">
      <c r="B64" s="44" t="s">
        <v>510</v>
      </c>
      <c r="C64" s="81" t="s">
        <v>24</v>
      </c>
      <c r="D64" s="82"/>
      <c r="E64" s="82"/>
      <c r="F64" s="82">
        <v>30</v>
      </c>
      <c r="G64" s="82"/>
      <c r="H64" s="82"/>
      <c r="I64" s="82"/>
      <c r="J64" s="82">
        <v>30</v>
      </c>
      <c r="K64" s="82"/>
      <c r="L64" s="82"/>
      <c r="M64" s="83">
        <f>IF(SUM(D64:L64)=0,"",IF(SUM(D64:L64)&gt;100,100,SUM(D64:L64)))</f>
        <v>60</v>
      </c>
      <c r="N64" s="26" t="str">
        <f>IF(AND(M64&lt;&gt;"",OR(M64&lt;M62,M64&lt;M63)),"*","")</f>
        <v/>
      </c>
      <c r="O64" s="51" t="str">
        <f>IF(AND(M63&lt;&gt;"",M64&lt;&gt;"",OR(D63&lt;&gt;D64,E63&lt;&gt;E64,F63&lt;&gt;F64,G63&lt;&gt;G64,H63&lt;&gt;H64,I63&lt;&gt;I64,J63&lt;&gt;J64,K63&lt;&gt;K64,L63&lt;&gt;L64)),"R","")</f>
        <v/>
      </c>
      <c r="P64" s="39" t="str">
        <f>IF(SUM(D64:L64)=0,"",IF(SUM(D64:L64)&gt;100,"^",IF(SUM(D64:L64)&lt;30,"Ödeme Yok!","")))</f>
        <v/>
      </c>
    </row>
    <row r="65" spans="2:16" ht="3" customHeight="1">
      <c r="B65" s="27"/>
      <c r="C65" s="33"/>
      <c r="D65" s="33"/>
      <c r="E65" s="33"/>
      <c r="F65" s="33"/>
      <c r="G65" s="33"/>
      <c r="H65" s="33"/>
      <c r="I65" s="33"/>
      <c r="J65" s="33"/>
      <c r="K65" s="33"/>
      <c r="L65" s="33"/>
      <c r="M65" s="33"/>
      <c r="N65" s="36"/>
      <c r="O65" s="36"/>
    </row>
    <row r="66" spans="2:16" s="25" customFormat="1" ht="15" customHeight="1">
      <c r="B66" s="53" t="s">
        <v>106</v>
      </c>
      <c r="C66" s="31" t="s">
        <v>28</v>
      </c>
      <c r="D66" s="40"/>
      <c r="E66" s="40"/>
      <c r="F66" s="40">
        <v>7.5</v>
      </c>
      <c r="G66" s="40"/>
      <c r="H66" s="40"/>
      <c r="I66" s="40"/>
      <c r="J66" s="40">
        <v>30</v>
      </c>
      <c r="K66" s="40"/>
      <c r="L66" s="40"/>
      <c r="M66" s="32">
        <f t="shared" ref="M66:M67" si="14">IF(SUM(D66:L66)=0,"",IF(SUM(D66:L66)&gt;100,100,SUM(D66:L66)))</f>
        <v>37.5</v>
      </c>
      <c r="N66" s="52"/>
      <c r="O66" s="50" t="str">
        <f>IF(SUM(D66:L66)&gt;100,"^","")</f>
        <v/>
      </c>
      <c r="P66" s="38"/>
    </row>
    <row r="67" spans="2:16" s="25" customFormat="1" ht="15" customHeight="1">
      <c r="B67" s="41" t="s">
        <v>513</v>
      </c>
      <c r="C67" s="31" t="s">
        <v>47</v>
      </c>
      <c r="D67" s="40"/>
      <c r="E67" s="40"/>
      <c r="F67" s="40">
        <v>7.5</v>
      </c>
      <c r="G67" s="40"/>
      <c r="H67" s="40"/>
      <c r="I67" s="40"/>
      <c r="J67" s="40">
        <v>30</v>
      </c>
      <c r="K67" s="40"/>
      <c r="L67" s="40"/>
      <c r="M67" s="32">
        <f t="shared" si="14"/>
        <v>37.5</v>
      </c>
      <c r="N67" s="49"/>
      <c r="O67" s="51" t="str">
        <f>IF(AND(M66&lt;&gt;"",M67&lt;&gt;"",OR(D66&lt;&gt;D67,E66&lt;&gt;E67,F66&lt;&gt;F67,G66&lt;&gt;G67,H66&lt;&gt;H67,I66&lt;&gt;I67,J66&lt;&gt;J67,K66&lt;&gt;K67,L66&lt;&gt;L67)),"R","")</f>
        <v/>
      </c>
      <c r="P67" s="37"/>
    </row>
    <row r="68" spans="2:16" s="25" customFormat="1" ht="15" customHeight="1">
      <c r="B68" s="44" t="s">
        <v>510</v>
      </c>
      <c r="C68" s="81" t="s">
        <v>24</v>
      </c>
      <c r="D68" s="82"/>
      <c r="E68" s="82"/>
      <c r="F68" s="82">
        <v>7.5</v>
      </c>
      <c r="G68" s="82"/>
      <c r="H68" s="82"/>
      <c r="I68" s="82"/>
      <c r="J68" s="82">
        <v>30</v>
      </c>
      <c r="K68" s="82"/>
      <c r="L68" s="82"/>
      <c r="M68" s="83">
        <f>IF(SUM(D68:L68)=0,"",IF(SUM(D68:L68)&gt;100,100,SUM(D68:L68)))</f>
        <v>37.5</v>
      </c>
      <c r="N68" s="26" t="str">
        <f>IF(AND(M68&lt;&gt;"",OR(M68&lt;M66,M68&lt;M67)),"*","")</f>
        <v/>
      </c>
      <c r="O68" s="51" t="str">
        <f>IF(AND(M67&lt;&gt;"",M68&lt;&gt;"",OR(D67&lt;&gt;D68,E67&lt;&gt;E68,F67&lt;&gt;F68,G67&lt;&gt;G68,H67&lt;&gt;H68,I67&lt;&gt;I68,J67&lt;&gt;J68,K67&lt;&gt;K68,L67&lt;&gt;L68)),"R","")</f>
        <v/>
      </c>
      <c r="P68" s="39" t="str">
        <f>IF(SUM(D68:L68)=0,"",IF(SUM(D68:L68)&gt;100,"^",IF(SUM(D68:L68)&lt;30,"Ödeme Yok!","")))</f>
        <v/>
      </c>
    </row>
    <row r="69" spans="2:16" ht="3" customHeight="1">
      <c r="B69" s="27"/>
      <c r="C69" s="33"/>
      <c r="D69" s="33"/>
      <c r="E69" s="33"/>
      <c r="F69" s="33"/>
      <c r="G69" s="33"/>
      <c r="H69" s="33"/>
      <c r="I69" s="33"/>
      <c r="J69" s="33"/>
      <c r="K69" s="33"/>
      <c r="L69" s="33"/>
      <c r="M69" s="33"/>
      <c r="N69" s="36"/>
      <c r="O69" s="36"/>
    </row>
    <row r="70" spans="2:16" s="25" customFormat="1" ht="15" customHeight="1">
      <c r="B70" s="53" t="s">
        <v>106</v>
      </c>
      <c r="C70" s="31" t="s">
        <v>28</v>
      </c>
      <c r="D70" s="40"/>
      <c r="E70" s="40"/>
      <c r="F70" s="40">
        <v>4.5</v>
      </c>
      <c r="G70" s="40"/>
      <c r="H70" s="40"/>
      <c r="I70" s="40"/>
      <c r="J70" s="40">
        <v>30</v>
      </c>
      <c r="K70" s="40"/>
      <c r="L70" s="40"/>
      <c r="M70" s="32">
        <f t="shared" ref="M70:M71" si="15">IF(SUM(D70:L70)=0,"",IF(SUM(D70:L70)&gt;100,100,SUM(D70:L70)))</f>
        <v>34.5</v>
      </c>
      <c r="N70" s="52"/>
      <c r="O70" s="50" t="str">
        <f>IF(SUM(D70:L70)&gt;100,"^","")</f>
        <v/>
      </c>
      <c r="P70" s="38"/>
    </row>
    <row r="71" spans="2:16" s="25" customFormat="1" ht="15" customHeight="1">
      <c r="B71" s="41" t="s">
        <v>514</v>
      </c>
      <c r="C71" s="31" t="s">
        <v>47</v>
      </c>
      <c r="D71" s="40"/>
      <c r="E71" s="40"/>
      <c r="F71" s="40">
        <v>4.5</v>
      </c>
      <c r="G71" s="40"/>
      <c r="H71" s="40"/>
      <c r="I71" s="40"/>
      <c r="J71" s="40">
        <v>30</v>
      </c>
      <c r="K71" s="40"/>
      <c r="L71" s="40"/>
      <c r="M71" s="32">
        <f t="shared" si="15"/>
        <v>34.5</v>
      </c>
      <c r="N71" s="49"/>
      <c r="O71" s="51" t="str">
        <f>IF(AND(M70&lt;&gt;"",M71&lt;&gt;"",OR(D70&lt;&gt;D71,E70&lt;&gt;E71,F70&lt;&gt;F71,G70&lt;&gt;G71,H70&lt;&gt;H71,I70&lt;&gt;I71,J70&lt;&gt;J71,K70&lt;&gt;K71,L70&lt;&gt;L71)),"R","")</f>
        <v/>
      </c>
      <c r="P71" s="37"/>
    </row>
    <row r="72" spans="2:16" s="25" customFormat="1" ht="15" customHeight="1">
      <c r="B72" s="44" t="s">
        <v>510</v>
      </c>
      <c r="C72" s="81" t="s">
        <v>24</v>
      </c>
      <c r="D72" s="82"/>
      <c r="E72" s="82"/>
      <c r="F72" s="82">
        <v>4.5</v>
      </c>
      <c r="G72" s="82"/>
      <c r="H72" s="82"/>
      <c r="I72" s="82"/>
      <c r="J72" s="82">
        <v>30</v>
      </c>
      <c r="K72" s="82"/>
      <c r="L72" s="82"/>
      <c r="M72" s="83">
        <f>IF(SUM(D72:L72)=0,"",IF(SUM(D72:L72)&gt;100,100,SUM(D72:L72)))</f>
        <v>34.5</v>
      </c>
      <c r="N72" s="26" t="str">
        <f>IF(AND(M72&lt;&gt;"",OR(M72&lt;M70,M72&lt;M71)),"*","")</f>
        <v/>
      </c>
      <c r="O72" s="51" t="str">
        <f>IF(AND(M71&lt;&gt;"",M72&lt;&gt;"",OR(D71&lt;&gt;D72,E71&lt;&gt;E72,F71&lt;&gt;F72,G71&lt;&gt;G72,H71&lt;&gt;H72,I71&lt;&gt;I72,J71&lt;&gt;J72,K71&lt;&gt;K72,L71&lt;&gt;L72)),"R","")</f>
        <v/>
      </c>
      <c r="P72" s="39" t="str">
        <f>IF(SUM(D72:L72)=0,"",IF(SUM(D72:L72)&gt;100,"^",IF(SUM(D72:L72)&lt;30,"Ödeme Yok!","")))</f>
        <v/>
      </c>
    </row>
    <row r="73" spans="2:16" ht="3" customHeight="1">
      <c r="B73" s="27"/>
      <c r="C73" s="33"/>
      <c r="D73" s="33"/>
      <c r="E73" s="33"/>
      <c r="F73" s="33"/>
      <c r="G73" s="33"/>
      <c r="H73" s="33"/>
      <c r="I73" s="33"/>
      <c r="J73" s="33"/>
      <c r="K73" s="33"/>
      <c r="L73" s="33"/>
      <c r="M73" s="33"/>
      <c r="N73" s="36"/>
      <c r="O73" s="36"/>
    </row>
    <row r="74" spans="2:16" s="25" customFormat="1" ht="15" customHeight="1">
      <c r="B74" s="53" t="s">
        <v>125</v>
      </c>
      <c r="C74" s="31" t="s">
        <v>28</v>
      </c>
      <c r="D74" s="40"/>
      <c r="E74" s="40"/>
      <c r="F74" s="40">
        <v>30</v>
      </c>
      <c r="G74" s="40"/>
      <c r="H74" s="40"/>
      <c r="I74" s="40"/>
      <c r="J74" s="40"/>
      <c r="K74" s="40">
        <v>3</v>
      </c>
      <c r="L74" s="40"/>
      <c r="M74" s="32">
        <f t="shared" ref="M74:M75" si="16">IF(SUM(D74:L74)=0,"",IF(SUM(D74:L74)&gt;100,100,SUM(D74:L74)))</f>
        <v>33</v>
      </c>
      <c r="N74" s="52"/>
      <c r="O74" s="50" t="str">
        <f>IF(SUM(D74:L74)&gt;100,"^","")</f>
        <v/>
      </c>
      <c r="P74" s="38"/>
    </row>
    <row r="75" spans="2:16" s="25" customFormat="1" ht="15" customHeight="1">
      <c r="B75" s="41" t="s">
        <v>515</v>
      </c>
      <c r="C75" s="31" t="s">
        <v>47</v>
      </c>
      <c r="D75" s="40"/>
      <c r="E75" s="40"/>
      <c r="F75" s="40">
        <v>30</v>
      </c>
      <c r="G75" s="40"/>
      <c r="H75" s="40"/>
      <c r="I75" s="40"/>
      <c r="J75" s="40"/>
      <c r="K75" s="40">
        <v>2.4</v>
      </c>
      <c r="L75" s="40"/>
      <c r="M75" s="32">
        <f t="shared" si="16"/>
        <v>32.4</v>
      </c>
      <c r="N75" s="49"/>
      <c r="O75" s="51" t="str">
        <f>IF(AND(M74&lt;&gt;"",M75&lt;&gt;"",OR(D74&lt;&gt;D75,E74&lt;&gt;E75,F74&lt;&gt;F75,G74&lt;&gt;G75,H74&lt;&gt;H75,I74&lt;&gt;I75,J74&lt;&gt;J75,K74&lt;&gt;K75,L74&lt;&gt;L75)),"R","")</f>
        <v>R</v>
      </c>
      <c r="P75" s="37"/>
    </row>
    <row r="76" spans="2:16" s="25" customFormat="1" ht="15" customHeight="1">
      <c r="B76" s="44" t="s">
        <v>510</v>
      </c>
      <c r="C76" s="81" t="s">
        <v>24</v>
      </c>
      <c r="D76" s="82"/>
      <c r="E76" s="82"/>
      <c r="F76" s="82">
        <v>30</v>
      </c>
      <c r="G76" s="82"/>
      <c r="H76" s="82"/>
      <c r="I76" s="82"/>
      <c r="J76" s="82"/>
      <c r="K76" s="82">
        <v>0</v>
      </c>
      <c r="L76" s="82"/>
      <c r="M76" s="83">
        <f>IF(SUM(D76:L76)=0,"",IF(SUM(D76:L76)&gt;100,100,SUM(D76:L76)))</f>
        <v>30</v>
      </c>
      <c r="N76" s="26" t="str">
        <f>IF(AND(M76&lt;&gt;"",OR(M76&lt;M74,M76&lt;M75)),"*","")</f>
        <v>*</v>
      </c>
      <c r="O76" s="51" t="str">
        <f>IF(AND(M75&lt;&gt;"",M76&lt;&gt;"",OR(D75&lt;&gt;D76,E75&lt;&gt;E76,F75&lt;&gt;F76,G75&lt;&gt;G76,H75&lt;&gt;H76,I75&lt;&gt;I76,J75&lt;&gt;J76,K75&lt;&gt;K76,L75&lt;&gt;L76)),"R","")</f>
        <v>R</v>
      </c>
      <c r="P76" s="39" t="str">
        <f>IF(SUM(D76:L76)=0,"",IF(SUM(D76:L76)&gt;100,"^",IF(SUM(D76:L76)&lt;30,"Ödeme Yok!","")))</f>
        <v/>
      </c>
    </row>
    <row r="77" spans="2:16" ht="3" customHeight="1">
      <c r="B77" s="27"/>
      <c r="C77" s="33"/>
      <c r="D77" s="33"/>
      <c r="E77" s="33"/>
      <c r="F77" s="33"/>
      <c r="G77" s="33"/>
      <c r="H77" s="33"/>
      <c r="I77" s="33"/>
      <c r="J77" s="33"/>
      <c r="K77" s="33"/>
      <c r="L77" s="33"/>
      <c r="M77" s="33"/>
      <c r="N77" s="36"/>
      <c r="O77" s="36"/>
    </row>
    <row r="78" spans="2:16" s="25" customFormat="1" ht="15" customHeight="1">
      <c r="B78" s="53" t="s">
        <v>44</v>
      </c>
      <c r="C78" s="31" t="s">
        <v>28</v>
      </c>
      <c r="D78" s="40"/>
      <c r="E78" s="40"/>
      <c r="F78" s="40">
        <v>10.8</v>
      </c>
      <c r="G78" s="40"/>
      <c r="H78" s="40"/>
      <c r="I78" s="40"/>
      <c r="J78" s="40">
        <v>18.600000000000001</v>
      </c>
      <c r="K78" s="40">
        <v>1.8</v>
      </c>
      <c r="L78" s="40"/>
      <c r="M78" s="32">
        <f t="shared" ref="M78:M79" si="17">IF(SUM(D78:L78)=0,"",IF(SUM(D78:L78)&gt;100,100,SUM(D78:L78)))</f>
        <v>31.200000000000003</v>
      </c>
      <c r="N78" s="52"/>
      <c r="O78" s="50" t="str">
        <f>IF(SUM(D78:L78)&gt;100,"^","")</f>
        <v/>
      </c>
      <c r="P78" s="38"/>
    </row>
    <row r="79" spans="2:16" s="25" customFormat="1" ht="15" customHeight="1">
      <c r="B79" s="41" t="s">
        <v>517</v>
      </c>
      <c r="C79" s="31" t="s">
        <v>47</v>
      </c>
      <c r="D79" s="40"/>
      <c r="E79" s="40"/>
      <c r="F79" s="40">
        <v>10.8</v>
      </c>
      <c r="G79" s="40"/>
      <c r="H79" s="40"/>
      <c r="I79" s="40"/>
      <c r="J79" s="40">
        <v>18.600000000000001</v>
      </c>
      <c r="K79" s="40">
        <v>1.8</v>
      </c>
      <c r="L79" s="40"/>
      <c r="M79" s="32">
        <f t="shared" si="17"/>
        <v>31.200000000000003</v>
      </c>
      <c r="N79" s="49"/>
      <c r="O79" s="51" t="str">
        <f>IF(AND(M78&lt;&gt;"",M79&lt;&gt;"",OR(D78&lt;&gt;D79,E78&lt;&gt;E79,F78&lt;&gt;F79,G78&lt;&gt;G79,H78&lt;&gt;H79,I78&lt;&gt;I79,J78&lt;&gt;J79,K78&lt;&gt;K79,L78&lt;&gt;L79)),"R","")</f>
        <v/>
      </c>
      <c r="P79" s="37"/>
    </row>
    <row r="80" spans="2:16" s="25" customFormat="1" ht="15" customHeight="1">
      <c r="B80" s="44" t="s">
        <v>510</v>
      </c>
      <c r="C80" s="81" t="s">
        <v>24</v>
      </c>
      <c r="D80" s="82"/>
      <c r="E80" s="82"/>
      <c r="F80" s="82">
        <v>10.8</v>
      </c>
      <c r="G80" s="82"/>
      <c r="H80" s="82"/>
      <c r="I80" s="82"/>
      <c r="J80" s="82">
        <v>18.600000000000001</v>
      </c>
      <c r="K80" s="82">
        <v>1.8</v>
      </c>
      <c r="L80" s="82"/>
      <c r="M80" s="83">
        <f>IF(SUM(D80:L80)=0,"",IF(SUM(D80:L80)&gt;100,100,SUM(D80:L80)))</f>
        <v>31.200000000000003</v>
      </c>
      <c r="N80" s="26" t="str">
        <f>IF(AND(M80&lt;&gt;"",OR(M80&lt;M78,M80&lt;M79)),"*","")</f>
        <v/>
      </c>
      <c r="O80" s="51" t="str">
        <f>IF(AND(M79&lt;&gt;"",M80&lt;&gt;"",OR(D79&lt;&gt;D80,E79&lt;&gt;E80,F79&lt;&gt;F80,G79&lt;&gt;G80,H79&lt;&gt;H80,I79&lt;&gt;I80,J79&lt;&gt;J80,K79&lt;&gt;K80,L79&lt;&gt;L80)),"R","")</f>
        <v/>
      </c>
      <c r="P80" s="39" t="str">
        <f>IF(SUM(D80:L80)=0,"",IF(SUM(D80:L80)&gt;100,"^",IF(SUM(D80:L80)&lt;30,"Ödeme Yok!","")))</f>
        <v/>
      </c>
    </row>
    <row r="81" spans="2:16" ht="3" customHeight="1">
      <c r="B81" s="27"/>
      <c r="C81" s="33"/>
      <c r="D81" s="33"/>
      <c r="E81" s="33"/>
      <c r="F81" s="33"/>
      <c r="G81" s="33"/>
      <c r="H81" s="33"/>
      <c r="I81" s="33"/>
      <c r="J81" s="33"/>
      <c r="K81" s="33"/>
      <c r="L81" s="33"/>
      <c r="M81" s="33"/>
      <c r="N81" s="36"/>
      <c r="O81" s="36"/>
    </row>
    <row r="82" spans="2:16" s="25" customFormat="1" ht="15" customHeight="1">
      <c r="B82" s="53" t="s">
        <v>44</v>
      </c>
      <c r="C82" s="31" t="s">
        <v>28</v>
      </c>
      <c r="D82" s="40"/>
      <c r="E82" s="40"/>
      <c r="F82" s="40">
        <v>18</v>
      </c>
      <c r="G82" s="40"/>
      <c r="H82" s="40"/>
      <c r="I82" s="40"/>
      <c r="J82" s="40">
        <v>12.6</v>
      </c>
      <c r="K82" s="40"/>
      <c r="L82" s="40"/>
      <c r="M82" s="32">
        <f t="shared" ref="M82:M83" si="18">IF(SUM(D82:L82)=0,"",IF(SUM(D82:L82)&gt;100,100,SUM(D82:L82)))</f>
        <v>30.6</v>
      </c>
      <c r="N82" s="52"/>
      <c r="O82" s="50" t="str">
        <f>IF(SUM(D82:L82)&gt;100,"^","")</f>
        <v/>
      </c>
      <c r="P82" s="38"/>
    </row>
    <row r="83" spans="2:16" s="25" customFormat="1" ht="15" customHeight="1">
      <c r="B83" s="41" t="s">
        <v>516</v>
      </c>
      <c r="C83" s="31" t="s">
        <v>47</v>
      </c>
      <c r="D83" s="40"/>
      <c r="E83" s="40"/>
      <c r="F83" s="40">
        <v>18</v>
      </c>
      <c r="G83" s="40"/>
      <c r="H83" s="40"/>
      <c r="I83" s="40"/>
      <c r="J83" s="40">
        <v>12.6</v>
      </c>
      <c r="K83" s="40"/>
      <c r="L83" s="40"/>
      <c r="M83" s="32">
        <f t="shared" si="18"/>
        <v>30.6</v>
      </c>
      <c r="N83" s="49"/>
      <c r="O83" s="51" t="str">
        <f>IF(AND(M82&lt;&gt;"",M83&lt;&gt;"",OR(D82&lt;&gt;D83,E82&lt;&gt;E83,F82&lt;&gt;F83,G82&lt;&gt;G83,H82&lt;&gt;H83,I82&lt;&gt;I83,J82&lt;&gt;J83,K82&lt;&gt;K83,L82&lt;&gt;L83)),"R","")</f>
        <v/>
      </c>
      <c r="P83" s="37"/>
    </row>
    <row r="84" spans="2:16" s="25" customFormat="1" ht="15" customHeight="1">
      <c r="B84" s="44" t="s">
        <v>510</v>
      </c>
      <c r="C84" s="81" t="s">
        <v>24</v>
      </c>
      <c r="D84" s="82"/>
      <c r="E84" s="82"/>
      <c r="F84" s="82">
        <v>18</v>
      </c>
      <c r="G84" s="82"/>
      <c r="H84" s="82"/>
      <c r="I84" s="82"/>
      <c r="J84" s="82">
        <v>12.6</v>
      </c>
      <c r="K84" s="82"/>
      <c r="L84" s="82"/>
      <c r="M84" s="83">
        <f>IF(SUM(D84:L84)=0,"",IF(SUM(D84:L84)&gt;100,100,SUM(D84:L84)))</f>
        <v>30.6</v>
      </c>
      <c r="N84" s="26" t="str">
        <f>IF(AND(M84&lt;&gt;"",OR(M84&lt;M82,M84&lt;M83)),"*","")</f>
        <v/>
      </c>
      <c r="O84" s="51" t="str">
        <f>IF(AND(M83&lt;&gt;"",M84&lt;&gt;"",OR(D83&lt;&gt;D84,E83&lt;&gt;E84,F83&lt;&gt;F84,G83&lt;&gt;G84,H83&lt;&gt;H84,I83&lt;&gt;I84,J83&lt;&gt;J84,K83&lt;&gt;K84,L83&lt;&gt;L84)),"R","")</f>
        <v/>
      </c>
      <c r="P84" s="39" t="str">
        <f>IF(SUM(D84:L84)=0,"",IF(SUM(D84:L84)&gt;100,"^",IF(SUM(D84:L84)&lt;30,"Ödeme Yok!","")))</f>
        <v/>
      </c>
    </row>
    <row r="85" spans="2:16" ht="3" customHeight="1">
      <c r="B85" s="27"/>
      <c r="C85" s="33"/>
      <c r="D85" s="33"/>
      <c r="E85" s="33"/>
      <c r="F85" s="33"/>
      <c r="G85" s="33"/>
      <c r="H85" s="33"/>
      <c r="I85" s="33"/>
      <c r="J85" s="33"/>
      <c r="K85" s="33"/>
      <c r="L85" s="33"/>
      <c r="M85" s="33"/>
      <c r="N85" s="36"/>
      <c r="O85" s="36"/>
    </row>
    <row r="86" spans="2:16" s="25" customFormat="1" ht="15" customHeight="1">
      <c r="B86" s="53" t="s">
        <v>44</v>
      </c>
      <c r="C86" s="31" t="s">
        <v>28</v>
      </c>
      <c r="D86" s="40"/>
      <c r="E86" s="40"/>
      <c r="F86" s="40">
        <v>30</v>
      </c>
      <c r="G86" s="40"/>
      <c r="H86" s="40"/>
      <c r="I86" s="40"/>
      <c r="J86" s="40">
        <v>25.8</v>
      </c>
      <c r="K86" s="40">
        <v>4.8</v>
      </c>
      <c r="L86" s="40"/>
      <c r="M86" s="32">
        <f t="shared" ref="M86:M87" si="19">IF(SUM(D86:L86)=0,"",IF(SUM(D86:L86)&gt;100,100,SUM(D86:L86)))</f>
        <v>60.599999999999994</v>
      </c>
      <c r="N86" s="52"/>
      <c r="O86" s="50" t="str">
        <f>IF(SUM(D86:L86)&gt;100,"^","")</f>
        <v/>
      </c>
      <c r="P86" s="38"/>
    </row>
    <row r="87" spans="2:16" s="25" customFormat="1" ht="15" customHeight="1">
      <c r="B87" s="41" t="s">
        <v>519</v>
      </c>
      <c r="C87" s="31" t="s">
        <v>47</v>
      </c>
      <c r="D87" s="40"/>
      <c r="E87" s="40"/>
      <c r="F87" s="40">
        <v>30</v>
      </c>
      <c r="G87" s="40"/>
      <c r="H87" s="40"/>
      <c r="I87" s="40"/>
      <c r="J87" s="40">
        <v>25.8</v>
      </c>
      <c r="K87" s="40">
        <v>4.8</v>
      </c>
      <c r="L87" s="40"/>
      <c r="M87" s="32">
        <f t="shared" si="19"/>
        <v>60.599999999999994</v>
      </c>
      <c r="N87" s="49"/>
      <c r="O87" s="51" t="str">
        <f>IF(AND(M86&lt;&gt;"",M87&lt;&gt;"",OR(D86&lt;&gt;D87,E86&lt;&gt;E87,F86&lt;&gt;F87,G86&lt;&gt;G87,H86&lt;&gt;H87,I86&lt;&gt;I87,J86&lt;&gt;J87,K86&lt;&gt;K87,L86&lt;&gt;L87)),"R","")</f>
        <v/>
      </c>
      <c r="P87" s="37"/>
    </row>
    <row r="88" spans="2:16" s="25" customFormat="1" ht="15" customHeight="1">
      <c r="B88" s="44" t="s">
        <v>518</v>
      </c>
      <c r="C88" s="81" t="s">
        <v>24</v>
      </c>
      <c r="D88" s="82"/>
      <c r="E88" s="82"/>
      <c r="F88" s="82">
        <v>30</v>
      </c>
      <c r="G88" s="82"/>
      <c r="H88" s="82"/>
      <c r="I88" s="82"/>
      <c r="J88" s="82">
        <v>25.8</v>
      </c>
      <c r="K88" s="82">
        <v>4.8</v>
      </c>
      <c r="L88" s="82"/>
      <c r="M88" s="83">
        <f>IF(SUM(D88:L88)=0,"",IF(SUM(D88:L88)&gt;100,100,SUM(D88:L88)))</f>
        <v>60.599999999999994</v>
      </c>
      <c r="N88" s="26" t="str">
        <f>IF(AND(M88&lt;&gt;"",OR(M88&lt;M86,M88&lt;M87)),"*","")</f>
        <v/>
      </c>
      <c r="O88" s="51" t="str">
        <f>IF(AND(M87&lt;&gt;"",M88&lt;&gt;"",OR(D87&lt;&gt;D88,E87&lt;&gt;E88,F87&lt;&gt;F88,G87&lt;&gt;G88,H87&lt;&gt;H88,I87&lt;&gt;I88,J87&lt;&gt;J88,K87&lt;&gt;K88,L87&lt;&gt;L88)),"R","")</f>
        <v/>
      </c>
      <c r="P88" s="39" t="str">
        <f>IF(SUM(D88:L88)=0,"",IF(SUM(D88:L88)&gt;100,"^",IF(SUM(D88:L88)&lt;30,"Ödeme Yok!","")))</f>
        <v/>
      </c>
    </row>
    <row r="89" spans="2:16" ht="20.25" customHeight="1">
      <c r="B89" s="27"/>
      <c r="C89" s="33"/>
      <c r="D89" s="33"/>
      <c r="E89" s="33"/>
      <c r="F89" s="33"/>
      <c r="G89" s="33"/>
      <c r="H89" s="33"/>
      <c r="I89" s="33"/>
      <c r="J89" s="33"/>
      <c r="K89" s="33"/>
      <c r="L89" s="33"/>
      <c r="M89" s="33"/>
      <c r="N89" s="36"/>
      <c r="O89" s="36"/>
    </row>
    <row r="90" spans="2:16" s="25" customFormat="1" ht="15" customHeight="1">
      <c r="B90" s="53" t="s">
        <v>106</v>
      </c>
      <c r="C90" s="31" t="s">
        <v>28</v>
      </c>
      <c r="D90" s="40"/>
      <c r="E90" s="40"/>
      <c r="F90" s="40">
        <v>30</v>
      </c>
      <c r="G90" s="40"/>
      <c r="H90" s="40"/>
      <c r="I90" s="40"/>
      <c r="J90" s="40">
        <v>30</v>
      </c>
      <c r="K90" s="40"/>
      <c r="L90" s="40"/>
      <c r="M90" s="32">
        <f t="shared" ref="M90:M91" si="20">IF(SUM(D90:L90)=0,"",IF(SUM(D90:L90)&gt;100,100,SUM(D90:L90)))</f>
        <v>60</v>
      </c>
      <c r="N90" s="52"/>
      <c r="O90" s="50" t="str">
        <f>IF(SUM(D90:L90)&gt;100,"^","")</f>
        <v/>
      </c>
      <c r="P90" s="38"/>
    </row>
    <row r="91" spans="2:16" s="25" customFormat="1" ht="15" customHeight="1">
      <c r="B91" s="41" t="s">
        <v>520</v>
      </c>
      <c r="C91" s="31" t="s">
        <v>47</v>
      </c>
      <c r="D91" s="40"/>
      <c r="E91" s="40"/>
      <c r="F91" s="40">
        <v>30</v>
      </c>
      <c r="G91" s="40"/>
      <c r="H91" s="40"/>
      <c r="I91" s="40"/>
      <c r="J91" s="40">
        <v>30</v>
      </c>
      <c r="K91" s="40"/>
      <c r="L91" s="40"/>
      <c r="M91" s="32">
        <f t="shared" si="20"/>
        <v>60</v>
      </c>
      <c r="N91" s="49"/>
      <c r="O91" s="51" t="str">
        <f>IF(AND(M90&lt;&gt;"",M91&lt;&gt;"",OR(D90&lt;&gt;D91,E90&lt;&gt;E91,F90&lt;&gt;F91,G90&lt;&gt;G91,H90&lt;&gt;H91,I90&lt;&gt;I91,J90&lt;&gt;J91,K90&lt;&gt;K91,L90&lt;&gt;L91)),"R","")</f>
        <v/>
      </c>
      <c r="P91" s="37"/>
    </row>
    <row r="92" spans="2:16" s="25" customFormat="1" ht="15" customHeight="1">
      <c r="B92" s="44" t="s">
        <v>518</v>
      </c>
      <c r="C92" s="81" t="s">
        <v>24</v>
      </c>
      <c r="D92" s="82"/>
      <c r="E92" s="82"/>
      <c r="F92" s="82">
        <v>30</v>
      </c>
      <c r="G92" s="82"/>
      <c r="H92" s="82"/>
      <c r="I92" s="82"/>
      <c r="J92" s="82">
        <v>30</v>
      </c>
      <c r="K92" s="82"/>
      <c r="L92" s="82"/>
      <c r="M92" s="83">
        <f>IF(SUM(D92:L92)=0,"",IF(SUM(D92:L92)&gt;100,100,SUM(D92:L92)))</f>
        <v>60</v>
      </c>
      <c r="N92" s="26" t="str">
        <f>IF(AND(M92&lt;&gt;"",OR(M92&lt;M90,M92&lt;M91)),"*","")</f>
        <v/>
      </c>
      <c r="O92" s="51" t="str">
        <f>IF(AND(M91&lt;&gt;"",M92&lt;&gt;"",OR(D91&lt;&gt;D92,E91&lt;&gt;E92,F91&lt;&gt;F92,G91&lt;&gt;G92,H91&lt;&gt;H92,I91&lt;&gt;I92,J91&lt;&gt;J92,K91&lt;&gt;K92,L91&lt;&gt;L92)),"R","")</f>
        <v/>
      </c>
      <c r="P92" s="39" t="str">
        <f>IF(SUM(D92:L92)=0,"",IF(SUM(D92:L92)&gt;100,"^",IF(SUM(D92:L92)&lt;30,"Ödeme Yok!","")))</f>
        <v/>
      </c>
    </row>
    <row r="93" spans="2:16" ht="3" customHeight="1">
      <c r="B93" s="27"/>
      <c r="C93" s="33"/>
      <c r="D93" s="33"/>
      <c r="E93" s="33"/>
      <c r="F93" s="33"/>
      <c r="G93" s="33"/>
      <c r="H93" s="33"/>
      <c r="I93" s="33"/>
      <c r="J93" s="33"/>
      <c r="K93" s="33"/>
      <c r="L93" s="33"/>
      <c r="M93" s="33"/>
      <c r="N93" s="36"/>
      <c r="O93" s="36"/>
    </row>
    <row r="94" spans="2:16" s="25" customFormat="1" ht="15" customHeight="1">
      <c r="B94" s="53" t="s">
        <v>44</v>
      </c>
      <c r="C94" s="31" t="s">
        <v>28</v>
      </c>
      <c r="D94" s="40"/>
      <c r="E94" s="40"/>
      <c r="F94" s="40">
        <v>30</v>
      </c>
      <c r="G94" s="40"/>
      <c r="H94" s="40"/>
      <c r="I94" s="40"/>
      <c r="J94" s="40">
        <v>30</v>
      </c>
      <c r="K94" s="40"/>
      <c r="L94" s="40"/>
      <c r="M94" s="32">
        <f t="shared" ref="M94:M95" si="21">IF(SUM(D94:L94)=0,"",IF(SUM(D94:L94)&gt;100,100,SUM(D94:L94)))</f>
        <v>60</v>
      </c>
      <c r="N94" s="52"/>
      <c r="O94" s="50" t="str">
        <f>IF(SUM(D94:L94)&gt;100,"^","")</f>
        <v/>
      </c>
      <c r="P94" s="38"/>
    </row>
    <row r="95" spans="2:16" s="25" customFormat="1" ht="15" customHeight="1">
      <c r="B95" s="41" t="s">
        <v>521</v>
      </c>
      <c r="C95" s="31" t="s">
        <v>47</v>
      </c>
      <c r="D95" s="40"/>
      <c r="E95" s="40"/>
      <c r="F95" s="40">
        <v>30</v>
      </c>
      <c r="G95" s="40"/>
      <c r="H95" s="40"/>
      <c r="I95" s="40"/>
      <c r="J95" s="40">
        <v>30</v>
      </c>
      <c r="K95" s="40"/>
      <c r="L95" s="40"/>
      <c r="M95" s="32">
        <f t="shared" si="21"/>
        <v>60</v>
      </c>
      <c r="N95" s="49"/>
      <c r="O95" s="51" t="str">
        <f>IF(AND(M94&lt;&gt;"",M95&lt;&gt;"",OR(D94&lt;&gt;D95,E94&lt;&gt;E95,F94&lt;&gt;F95,G94&lt;&gt;G95,H94&lt;&gt;H95,I94&lt;&gt;I95,J94&lt;&gt;J95,K94&lt;&gt;K95,L94&lt;&gt;L95)),"R","")</f>
        <v/>
      </c>
      <c r="P95" s="37"/>
    </row>
    <row r="96" spans="2:16" s="25" customFormat="1" ht="15" customHeight="1">
      <c r="B96" s="44" t="s">
        <v>518</v>
      </c>
      <c r="C96" s="81" t="s">
        <v>24</v>
      </c>
      <c r="D96" s="82"/>
      <c r="E96" s="82"/>
      <c r="F96" s="82">
        <v>30</v>
      </c>
      <c r="G96" s="82"/>
      <c r="H96" s="82"/>
      <c r="I96" s="82"/>
      <c r="J96" s="82">
        <v>30</v>
      </c>
      <c r="K96" s="82"/>
      <c r="L96" s="82"/>
      <c r="M96" s="83">
        <f>IF(SUM(D96:L96)=0,"",IF(SUM(D96:L96)&gt;100,100,SUM(D96:L96)))</f>
        <v>60</v>
      </c>
      <c r="N96" s="26" t="str">
        <f>IF(AND(M96&lt;&gt;"",OR(M96&lt;M94,M96&lt;M95)),"*","")</f>
        <v/>
      </c>
      <c r="O96" s="51" t="str">
        <f>IF(AND(M95&lt;&gt;"",M96&lt;&gt;"",OR(D95&lt;&gt;D96,E95&lt;&gt;E96,F95&lt;&gt;F96,G95&lt;&gt;G96,H95&lt;&gt;H96,I95&lt;&gt;I96,J95&lt;&gt;J96,K95&lt;&gt;K96,L95&lt;&gt;L96)),"R","")</f>
        <v/>
      </c>
      <c r="P96" s="39" t="str">
        <f>IF(SUM(D96:L96)=0,"",IF(SUM(D96:L96)&gt;100,"^",IF(SUM(D96:L96)&lt;30,"Ödeme Yok!","")))</f>
        <v/>
      </c>
    </row>
    <row r="97" spans="2:16" ht="3" customHeight="1">
      <c r="B97" s="27"/>
      <c r="C97" s="33"/>
      <c r="D97" s="33"/>
      <c r="E97" s="33"/>
      <c r="F97" s="33"/>
      <c r="G97" s="33"/>
      <c r="H97" s="33"/>
      <c r="I97" s="33"/>
      <c r="J97" s="33"/>
      <c r="K97" s="33"/>
      <c r="L97" s="33"/>
      <c r="M97" s="33"/>
      <c r="N97" s="36"/>
      <c r="O97" s="36"/>
    </row>
    <row r="98" spans="2:16" s="25" customFormat="1" ht="15" customHeight="1">
      <c r="B98" s="53" t="s">
        <v>44</v>
      </c>
      <c r="C98" s="31" t="s">
        <v>28</v>
      </c>
      <c r="D98" s="40"/>
      <c r="E98" s="40"/>
      <c r="F98" s="40">
        <v>30</v>
      </c>
      <c r="G98" s="40"/>
      <c r="H98" s="40"/>
      <c r="I98" s="40"/>
      <c r="J98" s="40">
        <v>30</v>
      </c>
      <c r="K98" s="40"/>
      <c r="L98" s="40"/>
      <c r="M98" s="32">
        <f t="shared" ref="M98:M99" si="22">IF(SUM(D98:L98)=0,"",IF(SUM(D98:L98)&gt;100,100,SUM(D98:L98)))</f>
        <v>60</v>
      </c>
      <c r="N98" s="52"/>
      <c r="O98" s="50" t="str">
        <f>IF(SUM(D98:L98)&gt;100,"^","")</f>
        <v/>
      </c>
      <c r="P98" s="38"/>
    </row>
    <row r="99" spans="2:16" s="25" customFormat="1" ht="15" customHeight="1">
      <c r="B99" s="41" t="s">
        <v>522</v>
      </c>
      <c r="C99" s="31" t="s">
        <v>47</v>
      </c>
      <c r="D99" s="40"/>
      <c r="E99" s="40"/>
      <c r="F99" s="40">
        <v>30</v>
      </c>
      <c r="G99" s="40"/>
      <c r="H99" s="40"/>
      <c r="I99" s="40"/>
      <c r="J99" s="40">
        <v>30</v>
      </c>
      <c r="K99" s="40"/>
      <c r="L99" s="40"/>
      <c r="M99" s="32">
        <f t="shared" si="22"/>
        <v>60</v>
      </c>
      <c r="N99" s="49"/>
      <c r="O99" s="51" t="str">
        <f>IF(AND(M98&lt;&gt;"",M99&lt;&gt;"",OR(D98&lt;&gt;D99,E98&lt;&gt;E99,F98&lt;&gt;F99,G98&lt;&gt;G99,H98&lt;&gt;H99,I98&lt;&gt;I99,J98&lt;&gt;J99,K98&lt;&gt;K99,L98&lt;&gt;L99)),"R","")</f>
        <v/>
      </c>
      <c r="P99" s="37"/>
    </row>
    <row r="100" spans="2:16" s="25" customFormat="1" ht="15" customHeight="1">
      <c r="B100" s="44" t="s">
        <v>518</v>
      </c>
      <c r="C100" s="81" t="s">
        <v>24</v>
      </c>
      <c r="D100" s="82"/>
      <c r="E100" s="82"/>
      <c r="F100" s="82">
        <v>30</v>
      </c>
      <c r="G100" s="82"/>
      <c r="H100" s="82"/>
      <c r="I100" s="82"/>
      <c r="J100" s="82">
        <v>30</v>
      </c>
      <c r="K100" s="82"/>
      <c r="L100" s="82"/>
      <c r="M100" s="83">
        <f>IF(SUM(D100:L100)=0,"",IF(SUM(D100:L100)&gt;100,100,SUM(D100:L100)))</f>
        <v>60</v>
      </c>
      <c r="N100" s="26" t="str">
        <f>IF(AND(M100&lt;&gt;"",OR(M100&lt;M98,M100&lt;M99)),"*","")</f>
        <v/>
      </c>
      <c r="O100" s="51" t="str">
        <f>IF(AND(M99&lt;&gt;"",M100&lt;&gt;"",OR(D99&lt;&gt;D100,E99&lt;&gt;E100,F99&lt;&gt;F100,G99&lt;&gt;G100,H99&lt;&gt;H100,I99&lt;&gt;I100,J99&lt;&gt;J100,K99&lt;&gt;K100,L99&lt;&gt;L100)),"R","")</f>
        <v/>
      </c>
      <c r="P100" s="39" t="str">
        <f>IF(SUM(D100:L100)=0,"",IF(SUM(D100:L100)&gt;100,"^",IF(SUM(D100:L100)&lt;30,"Ödeme Yok!","")))</f>
        <v/>
      </c>
    </row>
    <row r="101" spans="2:16" ht="3" customHeight="1">
      <c r="B101" s="27"/>
      <c r="C101" s="33"/>
      <c r="D101" s="33"/>
      <c r="E101" s="33"/>
      <c r="F101" s="33"/>
      <c r="G101" s="33"/>
      <c r="H101" s="33"/>
      <c r="I101" s="33"/>
      <c r="J101" s="33"/>
      <c r="K101" s="33"/>
      <c r="L101" s="33"/>
      <c r="M101" s="33"/>
      <c r="N101" s="36"/>
      <c r="O101" s="36"/>
    </row>
    <row r="102" spans="2:16" s="25" customFormat="1" ht="15" customHeight="1">
      <c r="B102" s="53" t="s">
        <v>107</v>
      </c>
      <c r="C102" s="31" t="s">
        <v>28</v>
      </c>
      <c r="D102" s="40"/>
      <c r="E102" s="40"/>
      <c r="F102" s="40">
        <v>26.4</v>
      </c>
      <c r="G102" s="40"/>
      <c r="H102" s="40"/>
      <c r="I102" s="40"/>
      <c r="J102" s="40">
        <v>27</v>
      </c>
      <c r="K102" s="40"/>
      <c r="L102" s="40"/>
      <c r="M102" s="32">
        <f t="shared" ref="M102:M103" si="23">IF(SUM(D102:L102)=0,"",IF(SUM(D102:L102)&gt;100,100,SUM(D102:L102)))</f>
        <v>53.4</v>
      </c>
      <c r="N102" s="52"/>
      <c r="O102" s="50" t="str">
        <f>IF(SUM(D102:L102)&gt;100,"^","")</f>
        <v/>
      </c>
      <c r="P102" s="38"/>
    </row>
    <row r="103" spans="2:16" s="25" customFormat="1" ht="15" customHeight="1">
      <c r="B103" s="41" t="s">
        <v>523</v>
      </c>
      <c r="C103" s="31" t="s">
        <v>47</v>
      </c>
      <c r="D103" s="40"/>
      <c r="E103" s="40"/>
      <c r="F103" s="40">
        <v>26.4</v>
      </c>
      <c r="G103" s="40"/>
      <c r="H103" s="40"/>
      <c r="I103" s="40"/>
      <c r="J103" s="40">
        <v>27</v>
      </c>
      <c r="K103" s="40"/>
      <c r="L103" s="40"/>
      <c r="M103" s="32">
        <f t="shared" si="23"/>
        <v>53.4</v>
      </c>
      <c r="N103" s="49"/>
      <c r="O103" s="51" t="str">
        <f>IF(AND(M102&lt;&gt;"",M103&lt;&gt;"",OR(D102&lt;&gt;D103,E102&lt;&gt;E103,F102&lt;&gt;F103,G102&lt;&gt;G103,H102&lt;&gt;H103,I102&lt;&gt;I103,J102&lt;&gt;J103,K102&lt;&gt;K103,L102&lt;&gt;L103)),"R","")</f>
        <v/>
      </c>
      <c r="P103" s="37"/>
    </row>
    <row r="104" spans="2:16" s="25" customFormat="1" ht="15" customHeight="1">
      <c r="B104" s="44" t="s">
        <v>518</v>
      </c>
      <c r="C104" s="81" t="s">
        <v>24</v>
      </c>
      <c r="D104" s="82"/>
      <c r="E104" s="82"/>
      <c r="F104" s="82">
        <v>26.4</v>
      </c>
      <c r="G104" s="82"/>
      <c r="H104" s="82"/>
      <c r="I104" s="82"/>
      <c r="J104" s="82">
        <v>27</v>
      </c>
      <c r="K104" s="82"/>
      <c r="L104" s="82"/>
      <c r="M104" s="83">
        <f>IF(SUM(D104:L104)=0,"",IF(SUM(D104:L104)&gt;100,100,SUM(D104:L104)))</f>
        <v>53.4</v>
      </c>
      <c r="N104" s="26" t="str">
        <f>IF(AND(M104&lt;&gt;"",OR(M104&lt;M102,M104&lt;M103)),"*","")</f>
        <v/>
      </c>
      <c r="O104" s="51" t="str">
        <f>IF(AND(M103&lt;&gt;"",M104&lt;&gt;"",OR(D103&lt;&gt;D104,E103&lt;&gt;E104,F103&lt;&gt;F104,G103&lt;&gt;G104,H103&lt;&gt;H104,I103&lt;&gt;I104,J103&lt;&gt;J104,K103&lt;&gt;K104,L103&lt;&gt;L104)),"R","")</f>
        <v/>
      </c>
      <c r="P104" s="39" t="str">
        <f>IF(SUM(D104:L104)=0,"",IF(SUM(D104:L104)&gt;100,"^",IF(SUM(D104:L104)&lt;30,"Ödeme Yok!","")))</f>
        <v/>
      </c>
    </row>
    <row r="105" spans="2:16" ht="3" customHeight="1">
      <c r="B105" s="27"/>
      <c r="C105" s="33"/>
      <c r="D105" s="33"/>
      <c r="E105" s="33"/>
      <c r="F105" s="33"/>
      <c r="G105" s="33"/>
      <c r="H105" s="33"/>
      <c r="I105" s="33"/>
      <c r="J105" s="33"/>
      <c r="K105" s="33"/>
      <c r="L105" s="33"/>
      <c r="M105" s="33"/>
      <c r="N105" s="36"/>
      <c r="O105" s="36"/>
    </row>
    <row r="106" spans="2:16" s="25" customFormat="1" ht="15" customHeight="1">
      <c r="B106" s="53" t="s">
        <v>44</v>
      </c>
      <c r="C106" s="31" t="s">
        <v>28</v>
      </c>
      <c r="D106" s="40"/>
      <c r="E106" s="40"/>
      <c r="F106" s="40">
        <v>15</v>
      </c>
      <c r="G106" s="40"/>
      <c r="H106" s="40"/>
      <c r="I106" s="40"/>
      <c r="J106" s="40">
        <v>30</v>
      </c>
      <c r="K106" s="40">
        <v>2.4</v>
      </c>
      <c r="L106" s="40"/>
      <c r="M106" s="32">
        <f t="shared" ref="M106:M107" si="24">IF(SUM(D106:L106)=0,"",IF(SUM(D106:L106)&gt;100,100,SUM(D106:L106)))</f>
        <v>47.4</v>
      </c>
      <c r="N106" s="52"/>
      <c r="O106" s="50" t="str">
        <f>IF(SUM(D106:L106)&gt;100,"^","")</f>
        <v/>
      </c>
      <c r="P106" s="38"/>
    </row>
    <row r="107" spans="2:16" s="25" customFormat="1" ht="15" customHeight="1">
      <c r="B107" s="41" t="s">
        <v>524</v>
      </c>
      <c r="C107" s="31" t="s">
        <v>47</v>
      </c>
      <c r="D107" s="40"/>
      <c r="E107" s="40"/>
      <c r="F107" s="40">
        <v>15</v>
      </c>
      <c r="G107" s="40"/>
      <c r="H107" s="40"/>
      <c r="I107" s="40"/>
      <c r="J107" s="40">
        <v>30</v>
      </c>
      <c r="K107" s="40">
        <v>2.4</v>
      </c>
      <c r="L107" s="40"/>
      <c r="M107" s="32">
        <f t="shared" si="24"/>
        <v>47.4</v>
      </c>
      <c r="N107" s="49"/>
      <c r="O107" s="51" t="str">
        <f>IF(AND(M106&lt;&gt;"",M107&lt;&gt;"",OR(D106&lt;&gt;D107,E106&lt;&gt;E107,F106&lt;&gt;F107,G106&lt;&gt;G107,H106&lt;&gt;H107,I106&lt;&gt;I107,J106&lt;&gt;J107,K106&lt;&gt;K107,L106&lt;&gt;L107)),"R","")</f>
        <v/>
      </c>
      <c r="P107" s="37"/>
    </row>
    <row r="108" spans="2:16" s="25" customFormat="1" ht="15" customHeight="1">
      <c r="B108" s="44" t="s">
        <v>518</v>
      </c>
      <c r="C108" s="81" t="s">
        <v>24</v>
      </c>
      <c r="D108" s="82"/>
      <c r="E108" s="82"/>
      <c r="F108" s="82">
        <v>15</v>
      </c>
      <c r="G108" s="82"/>
      <c r="H108" s="82"/>
      <c r="I108" s="82"/>
      <c r="J108" s="82">
        <v>30</v>
      </c>
      <c r="K108" s="82">
        <v>2.4</v>
      </c>
      <c r="L108" s="82"/>
      <c r="M108" s="83">
        <f>IF(SUM(D108:L108)=0,"",IF(SUM(D108:L108)&gt;100,100,SUM(D108:L108)))</f>
        <v>47.4</v>
      </c>
      <c r="N108" s="26" t="str">
        <f>IF(AND(M108&lt;&gt;"",OR(M108&lt;M106,M108&lt;M107)),"*","")</f>
        <v/>
      </c>
      <c r="O108" s="51" t="str">
        <f>IF(AND(M107&lt;&gt;"",M108&lt;&gt;"",OR(D107&lt;&gt;D108,E107&lt;&gt;E108,F107&lt;&gt;F108,G107&lt;&gt;G108,H107&lt;&gt;H108,I107&lt;&gt;I108,J107&lt;&gt;J108,K107&lt;&gt;K108,L107&lt;&gt;L108)),"R","")</f>
        <v/>
      </c>
      <c r="P108" s="39" t="str">
        <f>IF(SUM(D108:L108)=0,"",IF(SUM(D108:L108)&gt;100,"^",IF(SUM(D108:L108)&lt;30,"Ödeme Yok!","")))</f>
        <v/>
      </c>
    </row>
    <row r="109" spans="2:16" ht="3" customHeight="1">
      <c r="B109" s="27"/>
      <c r="C109" s="33"/>
      <c r="D109" s="33"/>
      <c r="E109" s="33"/>
      <c r="F109" s="33"/>
      <c r="G109" s="33"/>
      <c r="H109" s="33"/>
      <c r="I109" s="33"/>
      <c r="J109" s="33"/>
      <c r="K109" s="33"/>
      <c r="L109" s="33"/>
      <c r="M109" s="33"/>
      <c r="N109" s="36"/>
      <c r="O109" s="36"/>
    </row>
    <row r="110" spans="2:16" s="25" customFormat="1" ht="15" customHeight="1">
      <c r="B110" s="53" t="s">
        <v>44</v>
      </c>
      <c r="C110" s="31" t="s">
        <v>28</v>
      </c>
      <c r="D110" s="40"/>
      <c r="E110" s="40"/>
      <c r="F110" s="40">
        <v>17.100000000000001</v>
      </c>
      <c r="G110" s="40"/>
      <c r="H110" s="40"/>
      <c r="I110" s="40"/>
      <c r="J110" s="40">
        <v>30</v>
      </c>
      <c r="K110" s="40"/>
      <c r="L110" s="40"/>
      <c r="M110" s="32">
        <f t="shared" ref="M110:M111" si="25">IF(SUM(D110:L110)=0,"",IF(SUM(D110:L110)&gt;100,100,SUM(D110:L110)))</f>
        <v>47.1</v>
      </c>
      <c r="N110" s="52"/>
      <c r="O110" s="50" t="str">
        <f>IF(SUM(D110:L110)&gt;100,"^","")</f>
        <v/>
      </c>
      <c r="P110" s="38"/>
    </row>
    <row r="111" spans="2:16" s="25" customFormat="1" ht="15" customHeight="1">
      <c r="B111" s="41" t="s">
        <v>525</v>
      </c>
      <c r="C111" s="31" t="s">
        <v>47</v>
      </c>
      <c r="D111" s="40"/>
      <c r="E111" s="40"/>
      <c r="F111" s="40">
        <v>17.100000000000001</v>
      </c>
      <c r="G111" s="40"/>
      <c r="H111" s="40"/>
      <c r="I111" s="40"/>
      <c r="J111" s="40">
        <v>30</v>
      </c>
      <c r="K111" s="40"/>
      <c r="L111" s="40"/>
      <c r="M111" s="32">
        <f t="shared" si="25"/>
        <v>47.1</v>
      </c>
      <c r="N111" s="49"/>
      <c r="O111" s="51" t="str">
        <f>IF(AND(M110&lt;&gt;"",M111&lt;&gt;"",OR(D110&lt;&gt;D111,E110&lt;&gt;E111,F110&lt;&gt;F111,G110&lt;&gt;G111,H110&lt;&gt;H111,I110&lt;&gt;I111,J110&lt;&gt;J111,K110&lt;&gt;K111,L110&lt;&gt;L111)),"R","")</f>
        <v/>
      </c>
      <c r="P111" s="37"/>
    </row>
    <row r="112" spans="2:16" s="25" customFormat="1" ht="15" customHeight="1">
      <c r="B112" s="44" t="s">
        <v>518</v>
      </c>
      <c r="C112" s="81" t="s">
        <v>24</v>
      </c>
      <c r="D112" s="82"/>
      <c r="E112" s="82"/>
      <c r="F112" s="82">
        <v>17.100000000000001</v>
      </c>
      <c r="G112" s="82"/>
      <c r="H112" s="82"/>
      <c r="I112" s="82"/>
      <c r="J112" s="82">
        <v>30</v>
      </c>
      <c r="K112" s="82"/>
      <c r="L112" s="82"/>
      <c r="M112" s="83">
        <f>IF(SUM(D112:L112)=0,"",IF(SUM(D112:L112)&gt;100,100,SUM(D112:L112)))</f>
        <v>47.1</v>
      </c>
      <c r="N112" s="26" t="str">
        <f>IF(AND(M112&lt;&gt;"",OR(M112&lt;M110,M112&lt;M111)),"*","")</f>
        <v/>
      </c>
      <c r="O112" s="51" t="str">
        <f>IF(AND(M111&lt;&gt;"",M112&lt;&gt;"",OR(D111&lt;&gt;D112,E111&lt;&gt;E112,F111&lt;&gt;F112,G111&lt;&gt;G112,H111&lt;&gt;H112,I111&lt;&gt;I112,J111&lt;&gt;J112,K111&lt;&gt;K112,L111&lt;&gt;L112)),"R","")</f>
        <v/>
      </c>
      <c r="P112" s="39" t="str">
        <f>IF(SUM(D112:L112)=0,"",IF(SUM(D112:L112)&gt;100,"^",IF(SUM(D112:L112)&lt;30,"Ödeme Yok!","")))</f>
        <v/>
      </c>
    </row>
    <row r="113" spans="2:16" ht="3" customHeight="1">
      <c r="B113" s="27"/>
      <c r="C113" s="33"/>
      <c r="D113" s="33"/>
      <c r="E113" s="33"/>
      <c r="F113" s="33"/>
      <c r="G113" s="33"/>
      <c r="H113" s="33"/>
      <c r="I113" s="33"/>
      <c r="J113" s="33"/>
      <c r="K113" s="33"/>
      <c r="L113" s="33"/>
      <c r="M113" s="33"/>
      <c r="N113" s="36"/>
      <c r="O113" s="36"/>
    </row>
    <row r="114" spans="2:16" s="25" customFormat="1" ht="15" customHeight="1">
      <c r="B114" s="53" t="s">
        <v>107</v>
      </c>
      <c r="C114" s="31" t="s">
        <v>28</v>
      </c>
      <c r="D114" s="40"/>
      <c r="E114" s="40"/>
      <c r="F114" s="40">
        <v>24</v>
      </c>
      <c r="G114" s="40"/>
      <c r="H114" s="40"/>
      <c r="I114" s="40"/>
      <c r="J114" s="40">
        <v>20.399999999999999</v>
      </c>
      <c r="K114" s="40"/>
      <c r="L114" s="40"/>
      <c r="M114" s="32">
        <f t="shared" ref="M114:M115" si="26">IF(SUM(D114:L114)=0,"",IF(SUM(D114:L114)&gt;100,100,SUM(D114:L114)))</f>
        <v>44.4</v>
      </c>
      <c r="N114" s="52"/>
      <c r="O114" s="50" t="str">
        <f>IF(SUM(D114:L114)&gt;100,"^","")</f>
        <v/>
      </c>
      <c r="P114" s="38"/>
    </row>
    <row r="115" spans="2:16" s="25" customFormat="1" ht="15" customHeight="1">
      <c r="B115" s="41" t="s">
        <v>526</v>
      </c>
      <c r="C115" s="31" t="s">
        <v>47</v>
      </c>
      <c r="D115" s="40"/>
      <c r="E115" s="40"/>
      <c r="F115" s="40">
        <v>24</v>
      </c>
      <c r="G115" s="40"/>
      <c r="H115" s="40"/>
      <c r="I115" s="40"/>
      <c r="J115" s="40">
        <v>20.399999999999999</v>
      </c>
      <c r="K115" s="40"/>
      <c r="L115" s="40"/>
      <c r="M115" s="32">
        <f t="shared" si="26"/>
        <v>44.4</v>
      </c>
      <c r="N115" s="49"/>
      <c r="O115" s="51" t="str">
        <f>IF(AND(M114&lt;&gt;"",M115&lt;&gt;"",OR(D114&lt;&gt;D115,E114&lt;&gt;E115,F114&lt;&gt;F115,G114&lt;&gt;G115,H114&lt;&gt;H115,I114&lt;&gt;I115,J114&lt;&gt;J115,K114&lt;&gt;K115,L114&lt;&gt;L115)),"R","")</f>
        <v/>
      </c>
      <c r="P115" s="37"/>
    </row>
    <row r="116" spans="2:16" s="25" customFormat="1" ht="15" customHeight="1">
      <c r="B116" s="44" t="s">
        <v>518</v>
      </c>
      <c r="C116" s="81" t="s">
        <v>24</v>
      </c>
      <c r="D116" s="82"/>
      <c r="E116" s="82"/>
      <c r="F116" s="82">
        <v>24</v>
      </c>
      <c r="G116" s="82"/>
      <c r="H116" s="82"/>
      <c r="I116" s="82"/>
      <c r="J116" s="82">
        <v>20.399999999999999</v>
      </c>
      <c r="K116" s="82"/>
      <c r="L116" s="82"/>
      <c r="M116" s="83">
        <f>IF(SUM(D116:L116)=0,"",IF(SUM(D116:L116)&gt;100,100,SUM(D116:L116)))</f>
        <v>44.4</v>
      </c>
      <c r="N116" s="26" t="str">
        <f>IF(AND(M116&lt;&gt;"",OR(M116&lt;M114,M116&lt;M115)),"*","")</f>
        <v/>
      </c>
      <c r="O116" s="51" t="str">
        <f>IF(AND(M115&lt;&gt;"",M116&lt;&gt;"",OR(D115&lt;&gt;D116,E115&lt;&gt;E116,F115&lt;&gt;F116,G115&lt;&gt;G116,H115&lt;&gt;H116,I115&lt;&gt;I116,J115&lt;&gt;J116,K115&lt;&gt;K116,L115&lt;&gt;L116)),"R","")</f>
        <v/>
      </c>
      <c r="P116" s="39" t="str">
        <f>IF(SUM(D116:L116)=0,"",IF(SUM(D116:L116)&gt;100,"^",IF(SUM(D116:L116)&lt;30,"Ödeme Yok!","")))</f>
        <v/>
      </c>
    </row>
    <row r="117" spans="2:16" ht="3" customHeight="1">
      <c r="B117" s="27"/>
      <c r="C117" s="33"/>
      <c r="D117" s="33"/>
      <c r="E117" s="33"/>
      <c r="F117" s="33"/>
      <c r="G117" s="33"/>
      <c r="H117" s="33"/>
      <c r="I117" s="33"/>
      <c r="J117" s="33"/>
      <c r="K117" s="33"/>
      <c r="L117" s="33"/>
      <c r="M117" s="33"/>
      <c r="N117" s="36"/>
      <c r="O117" s="36"/>
    </row>
    <row r="118" spans="2:16" s="25" customFormat="1" ht="15" customHeight="1">
      <c r="B118" s="53" t="s">
        <v>44</v>
      </c>
      <c r="C118" s="31" t="s">
        <v>28</v>
      </c>
      <c r="D118" s="40"/>
      <c r="E118" s="40"/>
      <c r="F118" s="40">
        <v>12.3</v>
      </c>
      <c r="G118" s="40"/>
      <c r="H118" s="40"/>
      <c r="I118" s="40"/>
      <c r="J118" s="40">
        <v>30</v>
      </c>
      <c r="K118" s="40"/>
      <c r="L118" s="40"/>
      <c r="M118" s="32">
        <f t="shared" ref="M118:M119" si="27">IF(SUM(D118:L118)=0,"",IF(SUM(D118:L118)&gt;100,100,SUM(D118:L118)))</f>
        <v>42.3</v>
      </c>
      <c r="N118" s="52"/>
      <c r="O118" s="50" t="str">
        <f>IF(SUM(D118:L118)&gt;100,"^","")</f>
        <v/>
      </c>
      <c r="P118" s="38"/>
    </row>
    <row r="119" spans="2:16" s="25" customFormat="1" ht="15" customHeight="1">
      <c r="B119" s="41" t="s">
        <v>527</v>
      </c>
      <c r="C119" s="31" t="s">
        <v>47</v>
      </c>
      <c r="D119" s="40"/>
      <c r="E119" s="40"/>
      <c r="F119" s="40">
        <v>12.3</v>
      </c>
      <c r="G119" s="40"/>
      <c r="H119" s="40"/>
      <c r="I119" s="40"/>
      <c r="J119" s="40">
        <v>30</v>
      </c>
      <c r="K119" s="40"/>
      <c r="L119" s="40"/>
      <c r="M119" s="32">
        <f t="shared" si="27"/>
        <v>42.3</v>
      </c>
      <c r="N119" s="49"/>
      <c r="O119" s="51" t="str">
        <f>IF(AND(M118&lt;&gt;"",M119&lt;&gt;"",OR(D118&lt;&gt;D119,E118&lt;&gt;E119,F118&lt;&gt;F119,G118&lt;&gt;G119,H118&lt;&gt;H119,I118&lt;&gt;I119,J118&lt;&gt;J119,K118&lt;&gt;K119,L118&lt;&gt;L119)),"R","")</f>
        <v/>
      </c>
      <c r="P119" s="37"/>
    </row>
    <row r="120" spans="2:16" s="25" customFormat="1" ht="15" customHeight="1">
      <c r="B120" s="44" t="s">
        <v>518</v>
      </c>
      <c r="C120" s="81" t="s">
        <v>24</v>
      </c>
      <c r="D120" s="82"/>
      <c r="E120" s="82"/>
      <c r="F120" s="82">
        <v>12.3</v>
      </c>
      <c r="G120" s="82"/>
      <c r="H120" s="82"/>
      <c r="I120" s="82"/>
      <c r="J120" s="82">
        <v>30</v>
      </c>
      <c r="K120" s="82"/>
      <c r="L120" s="82"/>
      <c r="M120" s="83">
        <f>IF(SUM(D120:L120)=0,"",IF(SUM(D120:L120)&gt;100,100,SUM(D120:L120)))</f>
        <v>42.3</v>
      </c>
      <c r="N120" s="26" t="str">
        <f>IF(AND(M120&lt;&gt;"",OR(M120&lt;M118,M120&lt;M119)),"*","")</f>
        <v/>
      </c>
      <c r="O120" s="51" t="str">
        <f>IF(AND(M119&lt;&gt;"",M120&lt;&gt;"",OR(D119&lt;&gt;D120,E119&lt;&gt;E120,F119&lt;&gt;F120,G119&lt;&gt;G120,H119&lt;&gt;H120,I119&lt;&gt;I120,J119&lt;&gt;J120,K119&lt;&gt;K120,L119&lt;&gt;L120)),"R","")</f>
        <v/>
      </c>
      <c r="P120" s="39" t="str">
        <f>IF(SUM(D120:L120)=0,"",IF(SUM(D120:L120)&gt;100,"^",IF(SUM(D120:L120)&lt;30,"Ödeme Yok!","")))</f>
        <v/>
      </c>
    </row>
    <row r="121" spans="2:16" ht="3" customHeight="1">
      <c r="B121" s="27"/>
      <c r="C121" s="33"/>
      <c r="D121" s="33"/>
      <c r="E121" s="33"/>
      <c r="F121" s="33"/>
      <c r="G121" s="33"/>
      <c r="H121" s="33"/>
      <c r="I121" s="33"/>
      <c r="J121" s="33"/>
      <c r="K121" s="33"/>
      <c r="L121" s="33"/>
      <c r="M121" s="33"/>
      <c r="N121" s="36"/>
      <c r="O121" s="36"/>
    </row>
    <row r="122" spans="2:16" s="25" customFormat="1" ht="15" customHeight="1">
      <c r="B122" s="53" t="s">
        <v>106</v>
      </c>
      <c r="C122" s="31" t="s">
        <v>28</v>
      </c>
      <c r="D122" s="40"/>
      <c r="E122" s="40"/>
      <c r="F122" s="40">
        <v>25.2</v>
      </c>
      <c r="G122" s="40"/>
      <c r="H122" s="40"/>
      <c r="I122" s="40"/>
      <c r="J122" s="40">
        <v>16.8</v>
      </c>
      <c r="K122" s="40"/>
      <c r="L122" s="40"/>
      <c r="M122" s="32">
        <f t="shared" ref="M122:M123" si="28">IF(SUM(D122:L122)=0,"",IF(SUM(D122:L122)&gt;100,100,SUM(D122:L122)))</f>
        <v>42</v>
      </c>
      <c r="N122" s="52"/>
      <c r="O122" s="50" t="str">
        <f>IF(SUM(D122:L122)&gt;100,"^","")</f>
        <v/>
      </c>
      <c r="P122" s="38"/>
    </row>
    <row r="123" spans="2:16" s="25" customFormat="1" ht="15" customHeight="1">
      <c r="B123" s="41" t="s">
        <v>528</v>
      </c>
      <c r="C123" s="31" t="s">
        <v>47</v>
      </c>
      <c r="D123" s="40"/>
      <c r="E123" s="40"/>
      <c r="F123" s="40">
        <v>25.2</v>
      </c>
      <c r="G123" s="40"/>
      <c r="H123" s="40"/>
      <c r="I123" s="40"/>
      <c r="J123" s="40">
        <v>16.8</v>
      </c>
      <c r="K123" s="40"/>
      <c r="L123" s="40"/>
      <c r="M123" s="32">
        <f t="shared" si="28"/>
        <v>42</v>
      </c>
      <c r="N123" s="49"/>
      <c r="O123" s="51" t="str">
        <f>IF(AND(M122&lt;&gt;"",M123&lt;&gt;"",OR(D122&lt;&gt;D123,E122&lt;&gt;E123,F122&lt;&gt;F123,G122&lt;&gt;G123,H122&lt;&gt;H123,I122&lt;&gt;I123,J122&lt;&gt;J123,K122&lt;&gt;K123,L122&lt;&gt;L123)),"R","")</f>
        <v/>
      </c>
      <c r="P123" s="37"/>
    </row>
    <row r="124" spans="2:16" s="25" customFormat="1" ht="15" customHeight="1">
      <c r="B124" s="44" t="s">
        <v>518</v>
      </c>
      <c r="C124" s="81" t="s">
        <v>24</v>
      </c>
      <c r="D124" s="82"/>
      <c r="E124" s="82"/>
      <c r="F124" s="82">
        <v>25.2</v>
      </c>
      <c r="G124" s="82"/>
      <c r="H124" s="82"/>
      <c r="I124" s="82"/>
      <c r="J124" s="82">
        <v>16.8</v>
      </c>
      <c r="K124" s="82"/>
      <c r="L124" s="82"/>
      <c r="M124" s="83">
        <f>IF(SUM(D124:L124)=0,"",IF(SUM(D124:L124)&gt;100,100,SUM(D124:L124)))</f>
        <v>42</v>
      </c>
      <c r="N124" s="26" t="str">
        <f>IF(AND(M124&lt;&gt;"",OR(M124&lt;M122,M124&lt;M123)),"*","")</f>
        <v/>
      </c>
      <c r="O124" s="51" t="str">
        <f>IF(AND(M123&lt;&gt;"",M124&lt;&gt;"",OR(D123&lt;&gt;D124,E123&lt;&gt;E124,F123&lt;&gt;F124,G123&lt;&gt;G124,H123&lt;&gt;H124,I123&lt;&gt;I124,J123&lt;&gt;J124,K123&lt;&gt;K124,L123&lt;&gt;L124)),"R","")</f>
        <v/>
      </c>
      <c r="P124" s="39" t="str">
        <f>IF(SUM(D124:L124)=0,"",IF(SUM(D124:L124)&gt;100,"^",IF(SUM(D124:L124)&lt;30,"Ödeme Yok!","")))</f>
        <v/>
      </c>
    </row>
    <row r="125" spans="2:16" ht="3" customHeight="1">
      <c r="B125" s="27"/>
      <c r="C125" s="33"/>
      <c r="D125" s="33"/>
      <c r="E125" s="33"/>
      <c r="F125" s="33"/>
      <c r="G125" s="33"/>
      <c r="H125" s="33"/>
      <c r="I125" s="33"/>
      <c r="J125" s="33"/>
      <c r="K125" s="33"/>
      <c r="L125" s="33"/>
      <c r="M125" s="33"/>
      <c r="N125" s="36"/>
      <c r="O125" s="36"/>
    </row>
    <row r="126" spans="2:16" s="25" customFormat="1" ht="15" customHeight="1">
      <c r="B126" s="53" t="s">
        <v>44</v>
      </c>
      <c r="C126" s="31" t="s">
        <v>28</v>
      </c>
      <c r="D126" s="40"/>
      <c r="E126" s="40"/>
      <c r="F126" s="40">
        <v>30</v>
      </c>
      <c r="G126" s="40"/>
      <c r="H126" s="40"/>
      <c r="I126" s="40"/>
      <c r="J126" s="40">
        <v>11.4</v>
      </c>
      <c r="K126" s="40"/>
      <c r="L126" s="40"/>
      <c r="M126" s="32">
        <f t="shared" ref="M126:M127" si="29">IF(SUM(D126:L126)=0,"",IF(SUM(D126:L126)&gt;100,100,SUM(D126:L126)))</f>
        <v>41.4</v>
      </c>
      <c r="N126" s="52"/>
      <c r="O126" s="50" t="str">
        <f>IF(SUM(D126:L126)&gt;100,"^","")</f>
        <v/>
      </c>
      <c r="P126" s="38"/>
    </row>
    <row r="127" spans="2:16" s="25" customFormat="1" ht="15" customHeight="1">
      <c r="B127" s="41" t="s">
        <v>529</v>
      </c>
      <c r="C127" s="31" t="s">
        <v>47</v>
      </c>
      <c r="D127" s="40"/>
      <c r="E127" s="40"/>
      <c r="F127" s="40">
        <v>30</v>
      </c>
      <c r="G127" s="40"/>
      <c r="H127" s="40"/>
      <c r="I127" s="40"/>
      <c r="J127" s="40">
        <v>11.4</v>
      </c>
      <c r="K127" s="40"/>
      <c r="L127" s="40"/>
      <c r="M127" s="32">
        <f t="shared" si="29"/>
        <v>41.4</v>
      </c>
      <c r="N127" s="49"/>
      <c r="O127" s="51" t="str">
        <f>IF(AND(M126&lt;&gt;"",M127&lt;&gt;"",OR(D126&lt;&gt;D127,E126&lt;&gt;E127,F126&lt;&gt;F127,G126&lt;&gt;G127,H126&lt;&gt;H127,I126&lt;&gt;I127,J126&lt;&gt;J127,K126&lt;&gt;K127,L126&lt;&gt;L127)),"R","")</f>
        <v/>
      </c>
      <c r="P127" s="37"/>
    </row>
    <row r="128" spans="2:16" s="25" customFormat="1" ht="15" customHeight="1">
      <c r="B128" s="44" t="s">
        <v>518</v>
      </c>
      <c r="C128" s="81" t="s">
        <v>24</v>
      </c>
      <c r="D128" s="82"/>
      <c r="E128" s="82"/>
      <c r="F128" s="82">
        <v>30</v>
      </c>
      <c r="G128" s="82"/>
      <c r="H128" s="82"/>
      <c r="I128" s="82"/>
      <c r="J128" s="82">
        <v>11.4</v>
      </c>
      <c r="K128" s="82"/>
      <c r="L128" s="82"/>
      <c r="M128" s="83">
        <f>IF(SUM(D128:L128)=0,"",IF(SUM(D128:L128)&gt;100,100,SUM(D128:L128)))</f>
        <v>41.4</v>
      </c>
      <c r="N128" s="26" t="str">
        <f>IF(AND(M128&lt;&gt;"",OR(M128&lt;M126,M128&lt;M127)),"*","")</f>
        <v/>
      </c>
      <c r="O128" s="51" t="str">
        <f>IF(AND(M127&lt;&gt;"",M128&lt;&gt;"",OR(D127&lt;&gt;D128,E127&lt;&gt;E128,F127&lt;&gt;F128,G127&lt;&gt;G128,H127&lt;&gt;H128,I127&lt;&gt;I128,J127&lt;&gt;J128,K127&lt;&gt;K128,L127&lt;&gt;L128)),"R","")</f>
        <v/>
      </c>
      <c r="P128" s="39" t="str">
        <f>IF(SUM(D128:L128)=0,"",IF(SUM(D128:L128)&gt;100,"^",IF(SUM(D128:L128)&lt;30,"Ödeme Yok!","")))</f>
        <v/>
      </c>
    </row>
    <row r="129" spans="2:16" ht="3" customHeight="1">
      <c r="B129" s="27"/>
      <c r="C129" s="33"/>
      <c r="D129" s="33"/>
      <c r="E129" s="33"/>
      <c r="F129" s="33"/>
      <c r="G129" s="33"/>
      <c r="H129" s="33"/>
      <c r="I129" s="33"/>
      <c r="J129" s="33"/>
      <c r="K129" s="33"/>
      <c r="L129" s="33"/>
      <c r="M129" s="33"/>
      <c r="N129" s="36"/>
      <c r="O129" s="36"/>
    </row>
    <row r="130" spans="2:16" s="25" customFormat="1" ht="15" customHeight="1">
      <c r="B130" s="53" t="s">
        <v>44</v>
      </c>
      <c r="C130" s="31" t="s">
        <v>28</v>
      </c>
      <c r="D130" s="40"/>
      <c r="E130" s="40"/>
      <c r="F130" s="40">
        <v>30</v>
      </c>
      <c r="G130" s="40"/>
      <c r="H130" s="40"/>
      <c r="I130" s="40"/>
      <c r="J130" s="40">
        <v>10.8</v>
      </c>
      <c r="K130" s="40"/>
      <c r="L130" s="40"/>
      <c r="M130" s="32">
        <f t="shared" ref="M130:M131" si="30">IF(SUM(D130:L130)=0,"",IF(SUM(D130:L130)&gt;100,100,SUM(D130:L130)))</f>
        <v>40.799999999999997</v>
      </c>
      <c r="N130" s="52"/>
      <c r="O130" s="50" t="str">
        <f>IF(SUM(D130:L130)&gt;100,"^","")</f>
        <v/>
      </c>
      <c r="P130" s="38"/>
    </row>
    <row r="131" spans="2:16" s="25" customFormat="1" ht="15" customHeight="1">
      <c r="B131" s="41" t="s">
        <v>530</v>
      </c>
      <c r="C131" s="31" t="s">
        <v>47</v>
      </c>
      <c r="D131" s="40"/>
      <c r="E131" s="40"/>
      <c r="F131" s="40">
        <v>30</v>
      </c>
      <c r="G131" s="40"/>
      <c r="H131" s="40"/>
      <c r="I131" s="40"/>
      <c r="J131" s="40">
        <v>10.8</v>
      </c>
      <c r="K131" s="40"/>
      <c r="L131" s="40"/>
      <c r="M131" s="32">
        <f t="shared" si="30"/>
        <v>40.799999999999997</v>
      </c>
      <c r="N131" s="49"/>
      <c r="O131" s="51" t="str">
        <f>IF(AND(M130&lt;&gt;"",M131&lt;&gt;"",OR(D130&lt;&gt;D131,E130&lt;&gt;E131,F130&lt;&gt;F131,G130&lt;&gt;G131,H130&lt;&gt;H131,I130&lt;&gt;I131,J130&lt;&gt;J131,K130&lt;&gt;K131,L130&lt;&gt;L131)),"R","")</f>
        <v/>
      </c>
      <c r="P131" s="37"/>
    </row>
    <row r="132" spans="2:16" s="25" customFormat="1" ht="15" customHeight="1">
      <c r="B132" s="44" t="s">
        <v>518</v>
      </c>
      <c r="C132" s="81" t="s">
        <v>24</v>
      </c>
      <c r="D132" s="82"/>
      <c r="E132" s="82"/>
      <c r="F132" s="82">
        <v>30</v>
      </c>
      <c r="G132" s="82"/>
      <c r="H132" s="82"/>
      <c r="I132" s="82"/>
      <c r="J132" s="82">
        <v>10.8</v>
      </c>
      <c r="K132" s="82"/>
      <c r="L132" s="82"/>
      <c r="M132" s="83">
        <f>IF(SUM(D132:L132)=0,"",IF(SUM(D132:L132)&gt;100,100,SUM(D132:L132)))</f>
        <v>40.799999999999997</v>
      </c>
      <c r="N132" s="26" t="str">
        <f>IF(AND(M132&lt;&gt;"",OR(M132&lt;M130,M132&lt;M131)),"*","")</f>
        <v/>
      </c>
      <c r="O132" s="51" t="str">
        <f>IF(AND(M131&lt;&gt;"",M132&lt;&gt;"",OR(D131&lt;&gt;D132,E131&lt;&gt;E132,F131&lt;&gt;F132,G131&lt;&gt;G132,H131&lt;&gt;H132,I131&lt;&gt;I132,J131&lt;&gt;J132,K131&lt;&gt;K132,L131&lt;&gt;L132)),"R","")</f>
        <v/>
      </c>
      <c r="P132" s="39" t="str">
        <f>IF(SUM(D132:L132)=0,"",IF(SUM(D132:L132)&gt;100,"^",IF(SUM(D132:L132)&lt;30,"Ödeme Yok!","")))</f>
        <v/>
      </c>
    </row>
    <row r="133" spans="2:16" ht="21" customHeight="1">
      <c r="B133" s="27"/>
      <c r="C133" s="33"/>
      <c r="D133" s="33"/>
      <c r="E133" s="33"/>
      <c r="F133" s="33"/>
      <c r="G133" s="33"/>
      <c r="H133" s="33"/>
      <c r="I133" s="33"/>
      <c r="J133" s="33"/>
      <c r="K133" s="33"/>
      <c r="L133" s="33"/>
      <c r="M133" s="33"/>
      <c r="N133" s="36"/>
      <c r="O133" s="36"/>
    </row>
    <row r="134" spans="2:16" s="25" customFormat="1" ht="15" customHeight="1">
      <c r="B134" s="53" t="s">
        <v>107</v>
      </c>
      <c r="C134" s="31" t="s">
        <v>28</v>
      </c>
      <c r="D134" s="40"/>
      <c r="E134" s="40"/>
      <c r="F134" s="40">
        <v>10.5</v>
      </c>
      <c r="G134" s="40"/>
      <c r="H134" s="40"/>
      <c r="I134" s="40"/>
      <c r="J134" s="40">
        <v>30</v>
      </c>
      <c r="K134" s="40"/>
      <c r="L134" s="40"/>
      <c r="M134" s="32">
        <f t="shared" ref="M134:M135" si="31">IF(SUM(D134:L134)=0,"",IF(SUM(D134:L134)&gt;100,100,SUM(D134:L134)))</f>
        <v>40.5</v>
      </c>
      <c r="N134" s="52"/>
      <c r="O134" s="50" t="str">
        <f>IF(SUM(D134:L134)&gt;100,"^","")</f>
        <v/>
      </c>
      <c r="P134" s="38"/>
    </row>
    <row r="135" spans="2:16" s="25" customFormat="1" ht="15" customHeight="1">
      <c r="B135" s="41" t="s">
        <v>531</v>
      </c>
      <c r="C135" s="31" t="s">
        <v>47</v>
      </c>
      <c r="D135" s="40"/>
      <c r="E135" s="40"/>
      <c r="F135" s="40">
        <v>10.5</v>
      </c>
      <c r="G135" s="40"/>
      <c r="H135" s="40"/>
      <c r="I135" s="40"/>
      <c r="J135" s="40">
        <v>30</v>
      </c>
      <c r="K135" s="40"/>
      <c r="L135" s="40"/>
      <c r="M135" s="32">
        <f t="shared" si="31"/>
        <v>40.5</v>
      </c>
      <c r="N135" s="49"/>
      <c r="O135" s="51" t="str">
        <f>IF(AND(M134&lt;&gt;"",M135&lt;&gt;"",OR(D134&lt;&gt;D135,E134&lt;&gt;E135,F134&lt;&gt;F135,G134&lt;&gt;G135,H134&lt;&gt;H135,I134&lt;&gt;I135,J134&lt;&gt;J135,K134&lt;&gt;K135,L134&lt;&gt;L135)),"R","")</f>
        <v/>
      </c>
      <c r="P135" s="37"/>
    </row>
    <row r="136" spans="2:16" s="25" customFormat="1" ht="15" customHeight="1">
      <c r="B136" s="44" t="s">
        <v>518</v>
      </c>
      <c r="C136" s="81" t="s">
        <v>24</v>
      </c>
      <c r="D136" s="82"/>
      <c r="E136" s="82"/>
      <c r="F136" s="82">
        <v>10.5</v>
      </c>
      <c r="G136" s="82"/>
      <c r="H136" s="82"/>
      <c r="I136" s="82"/>
      <c r="J136" s="82">
        <v>30</v>
      </c>
      <c r="K136" s="82"/>
      <c r="L136" s="82"/>
      <c r="M136" s="83">
        <f>IF(SUM(D136:L136)=0,"",IF(SUM(D136:L136)&gt;100,100,SUM(D136:L136)))</f>
        <v>40.5</v>
      </c>
      <c r="N136" s="26" t="str">
        <f>IF(AND(M136&lt;&gt;"",OR(M136&lt;M134,M136&lt;M135)),"*","")</f>
        <v/>
      </c>
      <c r="O136" s="51" t="str">
        <f>IF(AND(M135&lt;&gt;"",M136&lt;&gt;"",OR(D135&lt;&gt;D136,E135&lt;&gt;E136,F135&lt;&gt;F136,G135&lt;&gt;G136,H135&lt;&gt;H136,I135&lt;&gt;I136,J135&lt;&gt;J136,K135&lt;&gt;K136,L135&lt;&gt;L136)),"R","")</f>
        <v/>
      </c>
      <c r="P136" s="39" t="str">
        <f>IF(SUM(D136:L136)=0,"",IF(SUM(D136:L136)&gt;100,"^",IF(SUM(D136:L136)&lt;30,"Ödeme Yok!","")))</f>
        <v/>
      </c>
    </row>
    <row r="137" spans="2:16" ht="3" customHeight="1">
      <c r="B137" s="27"/>
      <c r="C137" s="33"/>
      <c r="D137" s="33"/>
      <c r="E137" s="33"/>
      <c r="F137" s="33"/>
      <c r="G137" s="33"/>
      <c r="H137" s="33"/>
      <c r="I137" s="33"/>
      <c r="J137" s="33"/>
      <c r="K137" s="33"/>
      <c r="L137" s="33"/>
      <c r="M137" s="33"/>
      <c r="N137" s="36"/>
      <c r="O137" s="36"/>
    </row>
    <row r="138" spans="2:16" s="25" customFormat="1" ht="15" customHeight="1">
      <c r="B138" s="53" t="s">
        <v>107</v>
      </c>
      <c r="C138" s="31" t="s">
        <v>28</v>
      </c>
      <c r="D138" s="40"/>
      <c r="E138" s="40"/>
      <c r="F138" s="40">
        <v>30</v>
      </c>
      <c r="G138" s="40"/>
      <c r="H138" s="40"/>
      <c r="I138" s="40"/>
      <c r="J138" s="40">
        <v>9.3000000000000007</v>
      </c>
      <c r="K138" s="40"/>
      <c r="L138" s="40"/>
      <c r="M138" s="32">
        <f t="shared" ref="M138:M139" si="32">IF(SUM(D138:L138)=0,"",IF(SUM(D138:L138)&gt;100,100,SUM(D138:L138)))</f>
        <v>39.299999999999997</v>
      </c>
      <c r="N138" s="52"/>
      <c r="O138" s="50" t="str">
        <f>IF(SUM(D138:L138)&gt;100,"^","")</f>
        <v/>
      </c>
      <c r="P138" s="38"/>
    </row>
    <row r="139" spans="2:16" s="25" customFormat="1" ht="15" customHeight="1">
      <c r="B139" s="41" t="s">
        <v>532</v>
      </c>
      <c r="C139" s="31" t="s">
        <v>47</v>
      </c>
      <c r="D139" s="40"/>
      <c r="E139" s="40"/>
      <c r="F139" s="40">
        <v>30</v>
      </c>
      <c r="G139" s="40"/>
      <c r="H139" s="40"/>
      <c r="I139" s="40"/>
      <c r="J139" s="40">
        <v>9.3000000000000007</v>
      </c>
      <c r="K139" s="40"/>
      <c r="L139" s="40"/>
      <c r="M139" s="32">
        <f t="shared" si="32"/>
        <v>39.299999999999997</v>
      </c>
      <c r="N139" s="49"/>
      <c r="O139" s="51" t="str">
        <f>IF(AND(M138&lt;&gt;"",M139&lt;&gt;"",OR(D138&lt;&gt;D139,E138&lt;&gt;E139,F138&lt;&gt;F139,G138&lt;&gt;G139,H138&lt;&gt;H139,I138&lt;&gt;I139,J138&lt;&gt;J139,K138&lt;&gt;K139,L138&lt;&gt;L139)),"R","")</f>
        <v/>
      </c>
      <c r="P139" s="37"/>
    </row>
    <row r="140" spans="2:16" s="25" customFormat="1" ht="15" customHeight="1">
      <c r="B140" s="44" t="s">
        <v>518</v>
      </c>
      <c r="C140" s="81" t="s">
        <v>24</v>
      </c>
      <c r="D140" s="82"/>
      <c r="E140" s="82"/>
      <c r="F140" s="82">
        <v>30</v>
      </c>
      <c r="G140" s="82"/>
      <c r="H140" s="82"/>
      <c r="I140" s="82"/>
      <c r="J140" s="82">
        <v>9.3000000000000007</v>
      </c>
      <c r="K140" s="82"/>
      <c r="L140" s="82"/>
      <c r="M140" s="83">
        <f>IF(SUM(D140:L140)=0,"",IF(SUM(D140:L140)&gt;100,100,SUM(D140:L140)))</f>
        <v>39.299999999999997</v>
      </c>
      <c r="N140" s="26" t="str">
        <f>IF(AND(M140&lt;&gt;"",OR(M140&lt;M138,M140&lt;M139)),"*","")</f>
        <v/>
      </c>
      <c r="O140" s="51" t="str">
        <f>IF(AND(M139&lt;&gt;"",M140&lt;&gt;"",OR(D139&lt;&gt;D140,E139&lt;&gt;E140,F139&lt;&gt;F140,G139&lt;&gt;G140,H139&lt;&gt;H140,I139&lt;&gt;I140,J139&lt;&gt;J140,K139&lt;&gt;K140,L139&lt;&gt;L140)),"R","")</f>
        <v/>
      </c>
      <c r="P140" s="39" t="str">
        <f>IF(SUM(D140:L140)=0,"",IF(SUM(D140:L140)&gt;100,"^",IF(SUM(D140:L140)&lt;30,"Ödeme Yok!","")))</f>
        <v/>
      </c>
    </row>
    <row r="141" spans="2:16" ht="3" customHeight="1">
      <c r="B141" s="27"/>
      <c r="C141" s="33"/>
      <c r="D141" s="33"/>
      <c r="E141" s="33"/>
      <c r="F141" s="33"/>
      <c r="G141" s="33"/>
      <c r="H141" s="33"/>
      <c r="I141" s="33"/>
      <c r="J141" s="33"/>
      <c r="K141" s="33"/>
      <c r="L141" s="33"/>
      <c r="M141" s="33"/>
      <c r="N141" s="36"/>
      <c r="O141" s="36"/>
    </row>
    <row r="142" spans="2:16" s="25" customFormat="1" ht="15" customHeight="1">
      <c r="B142" s="53" t="s">
        <v>44</v>
      </c>
      <c r="C142" s="31" t="s">
        <v>28</v>
      </c>
      <c r="D142" s="40"/>
      <c r="E142" s="40"/>
      <c r="F142" s="40">
        <v>30</v>
      </c>
      <c r="G142" s="40"/>
      <c r="H142" s="40"/>
      <c r="I142" s="40"/>
      <c r="J142" s="40">
        <v>1.2</v>
      </c>
      <c r="K142" s="40"/>
      <c r="L142" s="40"/>
      <c r="M142" s="32">
        <f t="shared" ref="M142:M143" si="33">IF(SUM(D142:L142)=0,"",IF(SUM(D142:L142)&gt;100,100,SUM(D142:L142)))</f>
        <v>31.2</v>
      </c>
      <c r="N142" s="52"/>
      <c r="O142" s="50" t="str">
        <f>IF(SUM(D142:L142)&gt;100,"^","")</f>
        <v/>
      </c>
      <c r="P142" s="38"/>
    </row>
    <row r="143" spans="2:16" s="25" customFormat="1" ht="15" customHeight="1">
      <c r="B143" s="41" t="s">
        <v>533</v>
      </c>
      <c r="C143" s="31" t="s">
        <v>47</v>
      </c>
      <c r="D143" s="40"/>
      <c r="E143" s="40"/>
      <c r="F143" s="40">
        <v>30</v>
      </c>
      <c r="G143" s="40"/>
      <c r="H143" s="40"/>
      <c r="I143" s="40"/>
      <c r="J143" s="40">
        <v>1.2</v>
      </c>
      <c r="K143" s="40"/>
      <c r="L143" s="40"/>
      <c r="M143" s="32">
        <f t="shared" si="33"/>
        <v>31.2</v>
      </c>
      <c r="N143" s="49"/>
      <c r="O143" s="51" t="str">
        <f>IF(AND(M142&lt;&gt;"",M143&lt;&gt;"",OR(D142&lt;&gt;D143,E142&lt;&gt;E143,F142&lt;&gt;F143,G142&lt;&gt;G143,H142&lt;&gt;H143,I142&lt;&gt;I143,J142&lt;&gt;J143,K142&lt;&gt;K143,L142&lt;&gt;L143)),"R","")</f>
        <v/>
      </c>
      <c r="P143" s="37"/>
    </row>
    <row r="144" spans="2:16" s="25" customFormat="1" ht="15" customHeight="1">
      <c r="B144" s="44" t="s">
        <v>518</v>
      </c>
      <c r="C144" s="81" t="s">
        <v>24</v>
      </c>
      <c r="D144" s="82"/>
      <c r="E144" s="82"/>
      <c r="F144" s="82">
        <v>30</v>
      </c>
      <c r="G144" s="82"/>
      <c r="H144" s="82"/>
      <c r="I144" s="82"/>
      <c r="J144" s="82">
        <v>1.2</v>
      </c>
      <c r="K144" s="82"/>
      <c r="L144" s="82"/>
      <c r="M144" s="83">
        <f>IF(SUM(D144:L144)=0,"",IF(SUM(D144:L144)&gt;100,100,SUM(D144:L144)))</f>
        <v>31.2</v>
      </c>
      <c r="N144" s="26" t="str">
        <f>IF(AND(M144&lt;&gt;"",OR(M144&lt;M142,M144&lt;M143)),"*","")</f>
        <v/>
      </c>
      <c r="O144" s="51" t="str">
        <f>IF(AND(M143&lt;&gt;"",M144&lt;&gt;"",OR(D143&lt;&gt;D144,E143&lt;&gt;E144,F143&lt;&gt;F144,G143&lt;&gt;G144,H143&lt;&gt;H144,I143&lt;&gt;I144,J143&lt;&gt;J144,K143&lt;&gt;K144,L143&lt;&gt;L144)),"R","")</f>
        <v/>
      </c>
      <c r="P144" s="39" t="str">
        <f>IF(SUM(D144:L144)=0,"",IF(SUM(D144:L144)&gt;100,"^",IF(SUM(D144:L144)&lt;30,"Ödeme Yok!","")))</f>
        <v/>
      </c>
    </row>
    <row r="145" spans="2:16" ht="3" customHeight="1">
      <c r="B145" s="27"/>
      <c r="C145" s="33"/>
      <c r="D145" s="33"/>
      <c r="E145" s="33"/>
      <c r="F145" s="33"/>
      <c r="G145" s="33"/>
      <c r="H145" s="33"/>
      <c r="I145" s="33"/>
      <c r="J145" s="33"/>
      <c r="K145" s="33"/>
      <c r="L145" s="33"/>
      <c r="M145" s="33"/>
      <c r="N145" s="36"/>
      <c r="O145" s="36"/>
    </row>
    <row r="146" spans="2:16" s="25" customFormat="1" ht="15" customHeight="1">
      <c r="B146" s="53" t="s">
        <v>107</v>
      </c>
      <c r="C146" s="31" t="s">
        <v>28</v>
      </c>
      <c r="D146" s="40"/>
      <c r="E146" s="40"/>
      <c r="F146" s="40"/>
      <c r="G146" s="40"/>
      <c r="H146" s="40"/>
      <c r="I146" s="40"/>
      <c r="J146" s="40">
        <v>30</v>
      </c>
      <c r="K146" s="40"/>
      <c r="L146" s="40"/>
      <c r="M146" s="32">
        <f t="shared" ref="M146:M147" si="34">IF(SUM(D146:L146)=0,"",IF(SUM(D146:L146)&gt;100,100,SUM(D146:L146)))</f>
        <v>30</v>
      </c>
      <c r="N146" s="52"/>
      <c r="O146" s="50" t="str">
        <f>IF(SUM(D146:L146)&gt;100,"^","")</f>
        <v/>
      </c>
      <c r="P146" s="38"/>
    </row>
    <row r="147" spans="2:16" s="25" customFormat="1" ht="15" customHeight="1">
      <c r="B147" s="41" t="s">
        <v>534</v>
      </c>
      <c r="C147" s="31" t="s">
        <v>47</v>
      </c>
      <c r="D147" s="40"/>
      <c r="E147" s="40"/>
      <c r="F147" s="40"/>
      <c r="G147" s="40"/>
      <c r="H147" s="40"/>
      <c r="I147" s="40"/>
      <c r="J147" s="40">
        <v>30</v>
      </c>
      <c r="K147" s="40"/>
      <c r="L147" s="40"/>
      <c r="M147" s="32">
        <f t="shared" si="34"/>
        <v>30</v>
      </c>
      <c r="N147" s="49"/>
      <c r="O147" s="51" t="str">
        <f>IF(AND(M146&lt;&gt;"",M147&lt;&gt;"",OR(D146&lt;&gt;D147,E146&lt;&gt;E147,F146&lt;&gt;F147,G146&lt;&gt;G147,H146&lt;&gt;H147,I146&lt;&gt;I147,J146&lt;&gt;J147,K146&lt;&gt;K147,L146&lt;&gt;L147)),"R","")</f>
        <v/>
      </c>
      <c r="P147" s="37"/>
    </row>
    <row r="148" spans="2:16" s="25" customFormat="1" ht="15" customHeight="1">
      <c r="B148" s="44" t="s">
        <v>518</v>
      </c>
      <c r="C148" s="81" t="s">
        <v>24</v>
      </c>
      <c r="D148" s="82"/>
      <c r="E148" s="82"/>
      <c r="F148" s="82"/>
      <c r="G148" s="82"/>
      <c r="H148" s="82"/>
      <c r="I148" s="82"/>
      <c r="J148" s="82">
        <v>30</v>
      </c>
      <c r="K148" s="82"/>
      <c r="L148" s="82"/>
      <c r="M148" s="83">
        <f>IF(SUM(D148:L148)=0,"",IF(SUM(D148:L148)&gt;100,100,SUM(D148:L148)))</f>
        <v>30</v>
      </c>
      <c r="N148" s="26" t="str">
        <f>IF(AND(M148&lt;&gt;"",OR(M148&lt;M146,M148&lt;M147)),"*","")</f>
        <v/>
      </c>
      <c r="O148" s="51" t="str">
        <f>IF(AND(M147&lt;&gt;"",M148&lt;&gt;"",OR(D147&lt;&gt;D148,E147&lt;&gt;E148,F147&lt;&gt;F148,G147&lt;&gt;G148,H147&lt;&gt;H148,I147&lt;&gt;I148,J147&lt;&gt;J148,K147&lt;&gt;K148,L147&lt;&gt;L148)),"R","")</f>
        <v/>
      </c>
      <c r="P148" s="39" t="str">
        <f>IF(SUM(D148:L148)=0,"",IF(SUM(D148:L148)&gt;100,"^",IF(SUM(D148:L148)&lt;30,"Ödeme Yok!","")))</f>
        <v/>
      </c>
    </row>
    <row r="149" spans="2:16" ht="3" customHeight="1">
      <c r="B149" s="27"/>
      <c r="C149" s="33"/>
      <c r="D149" s="33"/>
      <c r="E149" s="33"/>
      <c r="F149" s="33"/>
      <c r="G149" s="33"/>
      <c r="H149" s="33"/>
      <c r="I149" s="33"/>
      <c r="J149" s="33"/>
      <c r="K149" s="33"/>
      <c r="L149" s="33"/>
      <c r="M149" s="33"/>
      <c r="N149" s="36"/>
      <c r="O149"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42 B146 B10 B14 B18 B22 B26 B30 B34 B38 B42 B46 B50 B54 B58 B62 B66 B70 B74 B78 B82 B86 B90 B94 B98 B102 B106 B110 B114 B118 B122 B126 B130 B134 B138">
      <formula1>unvansec!$A$2:$A$9</formula1>
    </dataValidation>
    <dataValidation type="decimal" allowBlank="1" showInputMessage="1" showErrorMessage="1" errorTitle="UYARI" error="Bu alan için 0-20 arası bir puan girebilirsiniz ve ondalık kısmı virgül ile ayrılmalıdır !" sqref="K142:L144 D142:D144 K146:L148 D146:D148 K10:L12 D10:D12 K14:L16 D14:D16 K18:L20 D18:D20 K22:L24 D22:D24 K26:L28 D26:D28 K30:L32 D30:D32 K34:L36 D34:D36 K38:L40 D38:D40 K42:L44 D42:D44 K46:L48 D46:D48 K50:L52 D50:D52 K54:L56 D54:D56 K58:L60 D58:D60 K62:L64 D62:D64 K66:L68 D66:D68 K70:L72 D70:D72 K74:L76 D74:D76 K78:L80 D78:D80 K82:L84 D82:D84 K86:L88 D86:D88 K90:L92 D90:D92 K94:L96 D94:D96 K98:L100 D98:D100 K102:L104 D102:D104 K106:L108 D106:D108 K110:L112 D110:D112 K114:L116 D114:D116 K118:L120 D118:D120 K122:L124 D122:D124 K126:L128 D126:D128 K130:L132 D130:D132 K134:L136 D134:D136 K138:L140 D138:D140">
      <formula1>0</formula1>
      <formula2>20</formula2>
    </dataValidation>
    <dataValidation type="decimal" allowBlank="1" showInputMessage="1" showErrorMessage="1" errorTitle="UYARI" error="Bu alan için 0-15 arası bir puan girebilirsiniz ve ondalık kısmı virgül ile ayrılmalıdır !" sqref="G142:H144 E142:E144 G146:H148 E146:E148 G10:H12 E10:E12 G14:H16 E14:E16 G18:H20 E18:E20 G22:H24 E22:E24 G26:H28 E26:E28 G30:H32 E30:E32 G34:H36 E34:E36 G38:H40 E38:E40 G42:H44 E42:E44 G46:H48 E46:E48 G50:H52 E50:E52 G54:H56 E54:E56 G58:H60 E58:E60 G62:H64 E62:E64 G66:H68 E66:E68 G70:H72 E70:E72 G74:H76 E74:E76 G78:H80 E78:E80 G82:H84 E82:E84 G86:H88 E86:E88 G90:H92 E90:E92 G94:H96 E94:E96 G98:H100 E98:E100 G102:H104 E102:E104 G106:H108 E106:E108 G110:H112 E110:E112 G114:H116 E114:E116 G118:H120 E118:E120 G122:H124 E122:E124 G126:H128 E126:E128 G130:H132 E130:E132 G134:H136 E134:E136 G138:H140 E138:E140">
      <formula1>0</formula1>
      <formula2>15</formula2>
    </dataValidation>
    <dataValidation type="decimal" allowBlank="1" showInputMessage="1" showErrorMessage="1" errorTitle="UYARI" error="Bu alan için 0-30 arası bir puan girebilirsiniz ve ondalık kısmı virgül ile ayrılmalıdır !" sqref="F142:F144 I142:J144 F146:F148 I146:J148 F10:F12 I10:J12 F14:F16 I14:J16 F18:F20 I18:J20 F22:F24 I22:J24 F26:F28 I26:J28 F30:F32 I30:J32 F34:F36 I34:J36 F38:F40 I38:J40 F42:F44 I42:J44 F46:F48 I46:J48 F50:F52 I50:J52 F54:F56 I54:J56 F58:F60 I58:J60 F62:F64 I62:J64 F66:F68 I66:J68 F70:F72 I70:J72 F74:F76 I74:J76 F78:F80 I78:J80 F82:F84 I82:J84 F86:F88 I86:J88 F90:F92 I90:J92 F94:F96 I94:J96 F98:F100 I98:J100 F102:F104 I102:J104 F106:F108 I106:J108 F110:F112 I110:J112 F114:F116 I114:J116 F118:F120 I118:J120 F122:F124 I122:J124 F126:F128 I126:J128 F130:F132 I130:J132 F134:F136 I134:J136 F138:F140 I138:J140">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FFC000"/>
  </sheetPr>
  <dimension ref="B1:Q61"/>
  <sheetViews>
    <sheetView showGridLines="0" showRuler="0" zoomScaleNormal="100" workbookViewId="0">
      <pane ySplit="8" topLeftCell="A9" activePane="bottomLeft" state="frozen"/>
      <selection pane="bottomLeft" activeCell="B15" sqref="B15"/>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Anasayfa!B20&amp;"- "&amp;Anasayfa!C20</f>
        <v>1.7- İslami İlimler Fakültesi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107</v>
      </c>
      <c r="C10" s="31" t="s">
        <v>28</v>
      </c>
      <c r="D10" s="40"/>
      <c r="E10" s="40"/>
      <c r="F10" s="40">
        <v>30</v>
      </c>
      <c r="G10" s="40"/>
      <c r="H10" s="40"/>
      <c r="I10" s="40"/>
      <c r="J10" s="40">
        <v>30</v>
      </c>
      <c r="K10" s="40">
        <v>18</v>
      </c>
      <c r="L10" s="40"/>
      <c r="M10" s="32">
        <f t="shared" ref="M10:M11" si="0">IF(SUM(D10:L10)=0,"",IF(SUM(D10:L10)&gt;100,100,SUM(D10:L10)))</f>
        <v>78</v>
      </c>
      <c r="N10" s="52"/>
      <c r="O10" s="50" t="str">
        <f>IF(SUM(D10:L10)&gt;100,"^","")</f>
        <v/>
      </c>
      <c r="P10" s="38"/>
    </row>
    <row r="11" spans="2:17" s="25" customFormat="1" ht="15" customHeight="1">
      <c r="B11" s="41" t="s">
        <v>256</v>
      </c>
      <c r="C11" s="31" t="s">
        <v>47</v>
      </c>
      <c r="D11" s="40"/>
      <c r="E11" s="40"/>
      <c r="F11" s="40">
        <v>30</v>
      </c>
      <c r="G11" s="40"/>
      <c r="H11" s="40"/>
      <c r="I11" s="40"/>
      <c r="J11" s="40">
        <v>30</v>
      </c>
      <c r="K11" s="40">
        <v>18</v>
      </c>
      <c r="L11" s="40"/>
      <c r="M11" s="32">
        <f t="shared" si="0"/>
        <v>78</v>
      </c>
      <c r="N11" s="49"/>
      <c r="O11" s="51" t="str">
        <f>IF(AND(M10&lt;&gt;"",M11&lt;&gt;"",OR(D10&lt;&gt;D11,E10&lt;&gt;E11,F10&lt;&gt;F11,G10&lt;&gt;G11,H10&lt;&gt;H11,I10&lt;&gt;I11,J10&lt;&gt;J11,K10&lt;&gt;K11,L10&lt;&gt;L11)),"R","")</f>
        <v/>
      </c>
      <c r="P11" s="37"/>
    </row>
    <row r="12" spans="2:17" s="25" customFormat="1" ht="15" customHeight="1">
      <c r="B12" s="44" t="s">
        <v>255</v>
      </c>
      <c r="C12" s="81" t="s">
        <v>24</v>
      </c>
      <c r="D12" s="82"/>
      <c r="E12" s="82"/>
      <c r="F12" s="82">
        <v>30</v>
      </c>
      <c r="G12" s="82"/>
      <c r="H12" s="82"/>
      <c r="I12" s="82"/>
      <c r="J12" s="82">
        <v>30</v>
      </c>
      <c r="K12" s="82">
        <v>18</v>
      </c>
      <c r="L12" s="82"/>
      <c r="M12" s="83">
        <f>IF(SUM(D12:L12)=0,"",IF(SUM(D12:L12)&gt;100,100,SUM(D12:L12)))</f>
        <v>78</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107</v>
      </c>
      <c r="C14" s="31" t="s">
        <v>28</v>
      </c>
      <c r="D14" s="40"/>
      <c r="E14" s="40"/>
      <c r="F14" s="40">
        <v>30</v>
      </c>
      <c r="G14" s="40"/>
      <c r="H14" s="40"/>
      <c r="I14" s="40"/>
      <c r="J14" s="40">
        <v>25.8</v>
      </c>
      <c r="K14" s="40"/>
      <c r="L14" s="40"/>
      <c r="M14" s="32">
        <f t="shared" ref="M14:M15" si="1">IF(SUM(D14:L14)=0,"",IF(SUM(D14:L14)&gt;100,100,SUM(D14:L14)))</f>
        <v>55.8</v>
      </c>
      <c r="N14" s="52"/>
      <c r="O14" s="50" t="str">
        <f>IF(SUM(D14:L14)&gt;100,"^","")</f>
        <v/>
      </c>
      <c r="P14" s="38"/>
    </row>
    <row r="15" spans="2:17" s="25" customFormat="1" ht="15" customHeight="1">
      <c r="B15" s="41" t="s">
        <v>257</v>
      </c>
      <c r="C15" s="31" t="s">
        <v>47</v>
      </c>
      <c r="D15" s="40"/>
      <c r="E15" s="40"/>
      <c r="F15" s="40">
        <v>30</v>
      </c>
      <c r="G15" s="40"/>
      <c r="H15" s="40"/>
      <c r="I15" s="40"/>
      <c r="J15" s="40">
        <v>25.8</v>
      </c>
      <c r="K15" s="40"/>
      <c r="L15" s="40"/>
      <c r="M15" s="32">
        <f t="shared" si="1"/>
        <v>55.8</v>
      </c>
      <c r="N15" s="49"/>
      <c r="O15" s="51" t="str">
        <f>IF(AND(M14&lt;&gt;"",M15&lt;&gt;"",OR(D14&lt;&gt;D15,E14&lt;&gt;E15,F14&lt;&gt;F15,G14&lt;&gt;G15,H14&lt;&gt;H15,I14&lt;&gt;I15,J14&lt;&gt;J15,K14&lt;&gt;K15,L14&lt;&gt;L15)),"R","")</f>
        <v/>
      </c>
      <c r="P15" s="37"/>
    </row>
    <row r="16" spans="2:17" s="25" customFormat="1" ht="15" customHeight="1">
      <c r="B16" s="44" t="s">
        <v>255</v>
      </c>
      <c r="C16" s="81" t="s">
        <v>24</v>
      </c>
      <c r="D16" s="82"/>
      <c r="E16" s="82"/>
      <c r="F16" s="82">
        <v>30</v>
      </c>
      <c r="G16" s="82"/>
      <c r="H16" s="82"/>
      <c r="I16" s="82"/>
      <c r="J16" s="82">
        <v>25.8</v>
      </c>
      <c r="K16" s="82"/>
      <c r="L16" s="82"/>
      <c r="M16" s="83">
        <f>IF(SUM(D16:L16)=0,"",IF(SUM(D16:L16)&gt;100,100,SUM(D16:L16)))</f>
        <v>55.8</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107</v>
      </c>
      <c r="C18" s="31" t="s">
        <v>28</v>
      </c>
      <c r="D18" s="40"/>
      <c r="E18" s="40"/>
      <c r="F18" s="40">
        <v>30</v>
      </c>
      <c r="G18" s="40"/>
      <c r="H18" s="40"/>
      <c r="I18" s="40"/>
      <c r="J18" s="40">
        <v>3</v>
      </c>
      <c r="K18" s="40"/>
      <c r="L18" s="40"/>
      <c r="M18" s="32">
        <f t="shared" ref="M18:M19" si="2">IF(SUM(D18:L18)=0,"",IF(SUM(D18:L18)&gt;100,100,SUM(D18:L18)))</f>
        <v>33</v>
      </c>
      <c r="N18" s="52"/>
      <c r="O18" s="50" t="str">
        <f>IF(SUM(D18:L18)&gt;100,"^","")</f>
        <v/>
      </c>
      <c r="P18" s="38"/>
    </row>
    <row r="19" spans="2:16" s="25" customFormat="1" ht="15" customHeight="1">
      <c r="B19" s="41" t="s">
        <v>258</v>
      </c>
      <c r="C19" s="31" t="s">
        <v>47</v>
      </c>
      <c r="D19" s="40"/>
      <c r="E19" s="40"/>
      <c r="F19" s="40">
        <v>30</v>
      </c>
      <c r="G19" s="40"/>
      <c r="H19" s="40"/>
      <c r="I19" s="40"/>
      <c r="J19" s="40">
        <v>3</v>
      </c>
      <c r="K19" s="40"/>
      <c r="L19" s="40"/>
      <c r="M19" s="32">
        <f t="shared" si="2"/>
        <v>33</v>
      </c>
      <c r="N19" s="49"/>
      <c r="O19" s="51" t="str">
        <f>IF(AND(M18&lt;&gt;"",M19&lt;&gt;"",OR(D18&lt;&gt;D19,E18&lt;&gt;E19,F18&lt;&gt;F19,G18&lt;&gt;G19,H18&lt;&gt;H19,I18&lt;&gt;I19,J18&lt;&gt;J19,K18&lt;&gt;K19,L18&lt;&gt;L19)),"R","")</f>
        <v/>
      </c>
      <c r="P19" s="37"/>
    </row>
    <row r="20" spans="2:16" s="25" customFormat="1" ht="15" customHeight="1">
      <c r="B20" s="44" t="s">
        <v>255</v>
      </c>
      <c r="C20" s="81" t="s">
        <v>24</v>
      </c>
      <c r="D20" s="82"/>
      <c r="E20" s="82"/>
      <c r="F20" s="82">
        <v>30</v>
      </c>
      <c r="G20" s="82"/>
      <c r="H20" s="82"/>
      <c r="I20" s="82"/>
      <c r="J20" s="82">
        <v>3</v>
      </c>
      <c r="K20" s="82"/>
      <c r="L20" s="82"/>
      <c r="M20" s="83">
        <f>IF(SUM(D20:L20)=0,"",IF(SUM(D20:L20)&gt;100,100,SUM(D20:L20)))</f>
        <v>33</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44</v>
      </c>
      <c r="C22" s="31" t="s">
        <v>28</v>
      </c>
      <c r="D22" s="40"/>
      <c r="E22" s="40"/>
      <c r="F22" s="40">
        <v>30</v>
      </c>
      <c r="G22" s="40"/>
      <c r="H22" s="40"/>
      <c r="I22" s="40"/>
      <c r="J22" s="40">
        <v>1.2</v>
      </c>
      <c r="K22" s="40"/>
      <c r="L22" s="40"/>
      <c r="M22" s="32">
        <f t="shared" ref="M22:M23" si="3">IF(SUM(D22:L22)=0,"",IF(SUM(D22:L22)&gt;100,100,SUM(D22:L22)))</f>
        <v>31.2</v>
      </c>
      <c r="N22" s="52"/>
      <c r="O22" s="50" t="str">
        <f>IF(SUM(D22:L22)&gt;100,"^","")</f>
        <v/>
      </c>
      <c r="P22" s="38"/>
    </row>
    <row r="23" spans="2:16" s="25" customFormat="1" ht="15" customHeight="1">
      <c r="B23" s="41" t="s">
        <v>259</v>
      </c>
      <c r="C23" s="31" t="s">
        <v>47</v>
      </c>
      <c r="D23" s="40"/>
      <c r="E23" s="40"/>
      <c r="F23" s="40">
        <v>30</v>
      </c>
      <c r="G23" s="40"/>
      <c r="H23" s="40"/>
      <c r="I23" s="40"/>
      <c r="J23" s="40">
        <v>1.2</v>
      </c>
      <c r="K23" s="40"/>
      <c r="L23" s="40"/>
      <c r="M23" s="32">
        <f t="shared" si="3"/>
        <v>31.2</v>
      </c>
      <c r="N23" s="49"/>
      <c r="O23" s="51" t="str">
        <f>IF(AND(M22&lt;&gt;"",M23&lt;&gt;"",OR(D22&lt;&gt;D23,E22&lt;&gt;E23,F22&lt;&gt;F23,G22&lt;&gt;G23,H22&lt;&gt;H23,I22&lt;&gt;I23,J22&lt;&gt;J23,K22&lt;&gt;K23,L22&lt;&gt;L23)),"R","")</f>
        <v/>
      </c>
      <c r="P23" s="37"/>
    </row>
    <row r="24" spans="2:16" s="25" customFormat="1" ht="15" customHeight="1">
      <c r="B24" s="44" t="s">
        <v>255</v>
      </c>
      <c r="C24" s="81" t="s">
        <v>24</v>
      </c>
      <c r="D24" s="82"/>
      <c r="E24" s="82"/>
      <c r="F24" s="82">
        <v>30</v>
      </c>
      <c r="G24" s="82"/>
      <c r="H24" s="82"/>
      <c r="I24" s="82"/>
      <c r="J24" s="82">
        <v>1.2</v>
      </c>
      <c r="K24" s="82"/>
      <c r="L24" s="82"/>
      <c r="M24" s="83">
        <f>IF(SUM(D24:L24)=0,"",IF(SUM(D24:L24)&gt;100,100,SUM(D24:L24)))</f>
        <v>31.2</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44</v>
      </c>
      <c r="C26" s="31" t="s">
        <v>28</v>
      </c>
      <c r="D26" s="40"/>
      <c r="E26" s="40"/>
      <c r="F26" s="40">
        <v>30</v>
      </c>
      <c r="G26" s="40"/>
      <c r="H26" s="40"/>
      <c r="I26" s="40"/>
      <c r="J26" s="40">
        <v>4.8</v>
      </c>
      <c r="K26" s="40"/>
      <c r="L26" s="40"/>
      <c r="M26" s="32">
        <f t="shared" ref="M26:M27" si="4">IF(SUM(D26:L26)=0,"",IF(SUM(D26:L26)&gt;100,100,SUM(D26:L26)))</f>
        <v>34.799999999999997</v>
      </c>
      <c r="N26" s="52"/>
      <c r="O26" s="50" t="str">
        <f>IF(SUM(D26:L26)&gt;100,"^","")</f>
        <v/>
      </c>
      <c r="P26" s="38"/>
    </row>
    <row r="27" spans="2:16" s="25" customFormat="1" ht="15" customHeight="1">
      <c r="B27" s="41" t="s">
        <v>260</v>
      </c>
      <c r="C27" s="31" t="s">
        <v>47</v>
      </c>
      <c r="D27" s="40"/>
      <c r="E27" s="40"/>
      <c r="F27" s="40">
        <v>30</v>
      </c>
      <c r="G27" s="40"/>
      <c r="H27" s="40"/>
      <c r="I27" s="40"/>
      <c r="J27" s="40">
        <v>4.8</v>
      </c>
      <c r="K27" s="40"/>
      <c r="L27" s="40"/>
      <c r="M27" s="32">
        <f t="shared" si="4"/>
        <v>34.799999999999997</v>
      </c>
      <c r="N27" s="49"/>
      <c r="O27" s="51" t="str">
        <f>IF(AND(M26&lt;&gt;"",M27&lt;&gt;"",OR(D26&lt;&gt;D27,E26&lt;&gt;E27,F26&lt;&gt;F27,G26&lt;&gt;G27,H26&lt;&gt;H27,I26&lt;&gt;I27,J26&lt;&gt;J27,K26&lt;&gt;K27,L26&lt;&gt;L27)),"R","")</f>
        <v/>
      </c>
      <c r="P27" s="37"/>
    </row>
    <row r="28" spans="2:16" s="25" customFormat="1" ht="15" customHeight="1">
      <c r="B28" s="44" t="s">
        <v>255</v>
      </c>
      <c r="C28" s="81" t="s">
        <v>24</v>
      </c>
      <c r="D28" s="82"/>
      <c r="E28" s="82"/>
      <c r="F28" s="82">
        <v>30</v>
      </c>
      <c r="G28" s="82"/>
      <c r="H28" s="82"/>
      <c r="I28" s="82"/>
      <c r="J28" s="82">
        <v>4.8</v>
      </c>
      <c r="K28" s="82"/>
      <c r="L28" s="82"/>
      <c r="M28" s="83">
        <f>IF(SUM(D28:L28)=0,"",IF(SUM(D28:L28)&gt;100,100,SUM(D28:L28)))</f>
        <v>34.799999999999997</v>
      </c>
      <c r="N28" s="26" t="str">
        <f>IF(AND(M28&lt;&gt;"",OR(M28&lt;M26,M28&lt;M27)),"*","")</f>
        <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22</v>
      </c>
      <c r="C30" s="31" t="s">
        <v>28</v>
      </c>
      <c r="D30" s="40"/>
      <c r="E30" s="40"/>
      <c r="F30" s="40">
        <v>30</v>
      </c>
      <c r="G30" s="40"/>
      <c r="H30" s="40"/>
      <c r="I30" s="40"/>
      <c r="J30" s="40"/>
      <c r="K30" s="40"/>
      <c r="L30" s="40"/>
      <c r="M30" s="32">
        <f t="shared" ref="M30:M31" si="5">IF(SUM(D30:L30)=0,"",IF(SUM(D30:L30)&gt;100,100,SUM(D30:L30)))</f>
        <v>30</v>
      </c>
      <c r="N30" s="52"/>
      <c r="O30" s="50" t="str">
        <f>IF(SUM(D30:L30)&gt;100,"^","")</f>
        <v/>
      </c>
      <c r="P30" s="38"/>
    </row>
    <row r="31" spans="2:16" s="25" customFormat="1" ht="15" customHeight="1">
      <c r="B31" s="41" t="s">
        <v>261</v>
      </c>
      <c r="C31" s="31" t="s">
        <v>47</v>
      </c>
      <c r="D31" s="40"/>
      <c r="E31" s="40"/>
      <c r="F31" s="40">
        <v>30</v>
      </c>
      <c r="G31" s="40"/>
      <c r="H31" s="40"/>
      <c r="I31" s="40"/>
      <c r="J31" s="40"/>
      <c r="K31" s="40"/>
      <c r="L31" s="40"/>
      <c r="M31" s="32">
        <f t="shared" si="5"/>
        <v>30</v>
      </c>
      <c r="N31" s="49"/>
      <c r="O31" s="51" t="str">
        <f>IF(AND(M30&lt;&gt;"",M31&lt;&gt;"",OR(D30&lt;&gt;D31,E30&lt;&gt;E31,F30&lt;&gt;F31,G30&lt;&gt;G31,H30&lt;&gt;H31,I30&lt;&gt;I31,J30&lt;&gt;J31,K30&lt;&gt;K31,L30&lt;&gt;L31)),"R","")</f>
        <v/>
      </c>
      <c r="P31" s="37"/>
    </row>
    <row r="32" spans="2:16" s="25" customFormat="1" ht="15" customHeight="1">
      <c r="B32" s="44" t="s">
        <v>255</v>
      </c>
      <c r="C32" s="81" t="s">
        <v>24</v>
      </c>
      <c r="D32" s="82"/>
      <c r="E32" s="82"/>
      <c r="F32" s="82">
        <v>30</v>
      </c>
      <c r="G32" s="82"/>
      <c r="H32" s="82"/>
      <c r="I32" s="82"/>
      <c r="J32" s="82"/>
      <c r="K32" s="82"/>
      <c r="L32" s="82"/>
      <c r="M32" s="83">
        <f>IF(SUM(D32:L32)=0,"",IF(SUM(D32:L32)&gt;100,100,SUM(D32:L32)))</f>
        <v>30</v>
      </c>
      <c r="N32" s="26" t="str">
        <f>IF(AND(M32&lt;&gt;"",OR(M32&lt;M30,M32&lt;M31)),"*","")</f>
        <v/>
      </c>
      <c r="O32" s="51" t="str">
        <f>IF(AND(M31&lt;&gt;"",M32&lt;&gt;"",OR(D31&lt;&gt;D32,E31&lt;&gt;E32,F31&lt;&gt;F32,G31&lt;&gt;G32,H31&lt;&gt;H32,I31&lt;&gt;I32,J31&lt;&gt;J32,K31&lt;&gt;K32,L31&lt;&gt;L32)),"R","")</f>
        <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106</v>
      </c>
      <c r="C34" s="31" t="s">
        <v>28</v>
      </c>
      <c r="D34" s="40"/>
      <c r="E34" s="40"/>
      <c r="F34" s="40">
        <v>30</v>
      </c>
      <c r="G34" s="40"/>
      <c r="H34" s="40"/>
      <c r="I34" s="40"/>
      <c r="J34" s="40">
        <v>13.8</v>
      </c>
      <c r="K34" s="40"/>
      <c r="L34" s="40"/>
      <c r="M34" s="32">
        <f t="shared" ref="M34:M35" si="6">IF(SUM(D34:L34)=0,"",IF(SUM(D34:L34)&gt;100,100,SUM(D34:L34)))</f>
        <v>43.8</v>
      </c>
      <c r="N34" s="52"/>
      <c r="O34" s="50" t="str">
        <f>IF(SUM(D34:L34)&gt;100,"^","")</f>
        <v/>
      </c>
      <c r="P34" s="38"/>
    </row>
    <row r="35" spans="2:16" s="25" customFormat="1" ht="15" customHeight="1">
      <c r="B35" s="41" t="s">
        <v>263</v>
      </c>
      <c r="C35" s="31" t="s">
        <v>47</v>
      </c>
      <c r="D35" s="40"/>
      <c r="E35" s="40"/>
      <c r="F35" s="40">
        <v>30</v>
      </c>
      <c r="G35" s="40"/>
      <c r="H35" s="40"/>
      <c r="I35" s="40"/>
      <c r="J35" s="40">
        <v>13.2</v>
      </c>
      <c r="K35" s="40"/>
      <c r="L35" s="40"/>
      <c r="M35" s="32">
        <f t="shared" si="6"/>
        <v>43.2</v>
      </c>
      <c r="N35" s="49"/>
      <c r="O35" s="51" t="str">
        <f>IF(AND(M34&lt;&gt;"",M35&lt;&gt;"",OR(D34&lt;&gt;D35,E34&lt;&gt;E35,F34&lt;&gt;F35,G34&lt;&gt;G35,H34&lt;&gt;H35,I34&lt;&gt;I35,J34&lt;&gt;J35,K34&lt;&gt;K35,L34&lt;&gt;L35)),"R","")</f>
        <v>R</v>
      </c>
      <c r="P35" s="37"/>
    </row>
    <row r="36" spans="2:16" s="25" customFormat="1" ht="15" customHeight="1">
      <c r="B36" s="44" t="s">
        <v>262</v>
      </c>
      <c r="C36" s="81" t="s">
        <v>24</v>
      </c>
      <c r="D36" s="82"/>
      <c r="E36" s="82"/>
      <c r="F36" s="82">
        <v>30</v>
      </c>
      <c r="G36" s="82"/>
      <c r="H36" s="82"/>
      <c r="I36" s="82"/>
      <c r="J36" s="82">
        <v>13.2</v>
      </c>
      <c r="K36" s="82"/>
      <c r="L36" s="82"/>
      <c r="M36" s="83">
        <f>IF(SUM(D36:L36)=0,"",IF(SUM(D36:L36)&gt;100,100,SUM(D36:L36)))</f>
        <v>43.2</v>
      </c>
      <c r="N36" s="26" t="str">
        <f>IF(AND(M36&lt;&gt;"",OR(M36&lt;M34,M36&lt;M35)),"*","")</f>
        <v>*</v>
      </c>
      <c r="O36" s="51" t="str">
        <f>IF(AND(M35&lt;&gt;"",M36&lt;&gt;"",OR(D35&lt;&gt;D36,E35&lt;&gt;E36,F35&lt;&gt;F36,G35&lt;&gt;G36,H35&lt;&gt;H36,I35&lt;&gt;I36,J35&lt;&gt;J36,K35&lt;&gt;K36,L35&lt;&gt;L36)),"R","")</f>
        <v/>
      </c>
      <c r="P36" s="39" t="str">
        <f>IF(SUM(D36:L36)=0,"",IF(SUM(D36:L36)&gt;100,"^",IF(SUM(D36:L36)&lt;30,"Ödeme Yok!","")))</f>
        <v/>
      </c>
    </row>
    <row r="37" spans="2:16" ht="3" customHeight="1">
      <c r="B37" s="27"/>
      <c r="C37" s="33"/>
      <c r="D37" s="33"/>
      <c r="E37" s="33"/>
      <c r="F37" s="33"/>
      <c r="G37" s="33"/>
      <c r="H37" s="33"/>
      <c r="I37" s="33"/>
      <c r="J37" s="33"/>
      <c r="K37" s="33"/>
      <c r="L37" s="33"/>
      <c r="M37" s="33"/>
      <c r="N37" s="36"/>
      <c r="O37" s="36"/>
    </row>
    <row r="38" spans="2:16" s="25" customFormat="1" ht="15" customHeight="1">
      <c r="B38" s="53" t="s">
        <v>107</v>
      </c>
      <c r="C38" s="31" t="s">
        <v>28</v>
      </c>
      <c r="D38" s="40"/>
      <c r="E38" s="40"/>
      <c r="F38" s="40">
        <v>30</v>
      </c>
      <c r="G38" s="40"/>
      <c r="H38" s="40"/>
      <c r="I38" s="40"/>
      <c r="J38" s="40">
        <v>22.2</v>
      </c>
      <c r="K38" s="40"/>
      <c r="L38" s="40"/>
      <c r="M38" s="32">
        <f t="shared" ref="M38:M39" si="7">IF(SUM(D38:L38)=0,"",IF(SUM(D38:L38)&gt;100,100,SUM(D38:L38)))</f>
        <v>52.2</v>
      </c>
      <c r="N38" s="52"/>
      <c r="O38" s="50" t="str">
        <f>IF(SUM(D38:L38)&gt;100,"^","")</f>
        <v/>
      </c>
      <c r="P38" s="38"/>
    </row>
    <row r="39" spans="2:16" s="25" customFormat="1" ht="15" customHeight="1">
      <c r="B39" s="41" t="s">
        <v>264</v>
      </c>
      <c r="C39" s="31" t="s">
        <v>47</v>
      </c>
      <c r="D39" s="40"/>
      <c r="E39" s="40"/>
      <c r="F39" s="40">
        <v>30</v>
      </c>
      <c r="G39" s="40"/>
      <c r="H39" s="40"/>
      <c r="I39" s="40"/>
      <c r="J39" s="40">
        <v>22.2</v>
      </c>
      <c r="K39" s="40"/>
      <c r="L39" s="40"/>
      <c r="M39" s="32">
        <f t="shared" si="7"/>
        <v>52.2</v>
      </c>
      <c r="N39" s="49"/>
      <c r="O39" s="51" t="str">
        <f>IF(AND(M38&lt;&gt;"",M39&lt;&gt;"",OR(D38&lt;&gt;D39,E38&lt;&gt;E39,F38&lt;&gt;F39,G38&lt;&gt;G39,H38&lt;&gt;H39,I38&lt;&gt;I39,J38&lt;&gt;J39,K38&lt;&gt;K39,L38&lt;&gt;L39)),"R","")</f>
        <v/>
      </c>
      <c r="P39" s="37"/>
    </row>
    <row r="40" spans="2:16" s="25" customFormat="1" ht="15" customHeight="1">
      <c r="B40" s="44" t="s">
        <v>262</v>
      </c>
      <c r="C40" s="81" t="s">
        <v>24</v>
      </c>
      <c r="D40" s="82"/>
      <c r="E40" s="82"/>
      <c r="F40" s="82">
        <v>30</v>
      </c>
      <c r="G40" s="82"/>
      <c r="H40" s="82"/>
      <c r="I40" s="82"/>
      <c r="J40" s="82">
        <v>22.2</v>
      </c>
      <c r="K40" s="82"/>
      <c r="L40" s="82"/>
      <c r="M40" s="83">
        <f>IF(SUM(D40:L40)=0,"",IF(SUM(D40:L40)&gt;100,100,SUM(D40:L40)))</f>
        <v>52.2</v>
      </c>
      <c r="N40" s="26" t="str">
        <f>IF(AND(M40&lt;&gt;"",OR(M40&lt;M38,M40&lt;M39)),"*","")</f>
        <v/>
      </c>
      <c r="O40" s="51" t="str">
        <f>IF(AND(M39&lt;&gt;"",M40&lt;&gt;"",OR(D39&lt;&gt;D40,E39&lt;&gt;E40,F39&lt;&gt;F40,G39&lt;&gt;G40,H39&lt;&gt;H40,I39&lt;&gt;I40,J39&lt;&gt;J40,K39&lt;&gt;K40,L39&lt;&gt;L40)),"R","")</f>
        <v/>
      </c>
      <c r="P40" s="39" t="str">
        <f>IF(SUM(D40:L40)=0,"",IF(SUM(D40:L40)&gt;100,"^",IF(SUM(D40:L40)&lt;30,"Ödeme Yok!","")))</f>
        <v/>
      </c>
    </row>
    <row r="41" spans="2:16" ht="3" customHeight="1">
      <c r="B41" s="27"/>
      <c r="C41" s="33"/>
      <c r="D41" s="33"/>
      <c r="E41" s="33"/>
      <c r="F41" s="33"/>
      <c r="G41" s="33"/>
      <c r="H41" s="33"/>
      <c r="I41" s="33"/>
      <c r="J41" s="33"/>
      <c r="K41" s="33"/>
      <c r="L41" s="33"/>
      <c r="M41" s="33"/>
      <c r="N41" s="36"/>
      <c r="O41" s="36"/>
    </row>
    <row r="42" spans="2:16" s="25" customFormat="1" ht="15" customHeight="1">
      <c r="B42" s="53" t="s">
        <v>44</v>
      </c>
      <c r="C42" s="31" t="s">
        <v>28</v>
      </c>
      <c r="D42" s="40"/>
      <c r="E42" s="40"/>
      <c r="F42" s="40">
        <v>30</v>
      </c>
      <c r="G42" s="40"/>
      <c r="H42" s="40"/>
      <c r="I42" s="40"/>
      <c r="J42" s="40">
        <v>22.8</v>
      </c>
      <c r="K42" s="40"/>
      <c r="L42" s="40"/>
      <c r="M42" s="32">
        <f t="shared" ref="M42:M43" si="8">IF(SUM(D42:L42)=0,"",IF(SUM(D42:L42)&gt;100,100,SUM(D42:L42)))</f>
        <v>52.8</v>
      </c>
      <c r="N42" s="52"/>
      <c r="O42" s="50" t="str">
        <f>IF(SUM(D42:L42)&gt;100,"^","")</f>
        <v/>
      </c>
      <c r="P42" s="38"/>
    </row>
    <row r="43" spans="2:16" s="25" customFormat="1" ht="15" customHeight="1">
      <c r="B43" s="41" t="s">
        <v>265</v>
      </c>
      <c r="C43" s="31" t="s">
        <v>47</v>
      </c>
      <c r="D43" s="40"/>
      <c r="E43" s="40"/>
      <c r="F43" s="40">
        <v>30</v>
      </c>
      <c r="G43" s="40"/>
      <c r="H43" s="40"/>
      <c r="I43" s="40"/>
      <c r="J43" s="40">
        <v>22.8</v>
      </c>
      <c r="K43" s="40"/>
      <c r="L43" s="40"/>
      <c r="M43" s="32">
        <f t="shared" si="8"/>
        <v>52.8</v>
      </c>
      <c r="N43" s="49"/>
      <c r="O43" s="51" t="str">
        <f>IF(AND(M42&lt;&gt;"",M43&lt;&gt;"",OR(D42&lt;&gt;D43,E42&lt;&gt;E43,F42&lt;&gt;F43,G42&lt;&gt;G43,H42&lt;&gt;H43,I42&lt;&gt;I43,J42&lt;&gt;J43,K42&lt;&gt;K43,L42&lt;&gt;L43)),"R","")</f>
        <v/>
      </c>
      <c r="P43" s="37"/>
    </row>
    <row r="44" spans="2:16" s="25" customFormat="1" ht="15" customHeight="1">
      <c r="B44" s="44" t="s">
        <v>262</v>
      </c>
      <c r="C44" s="81" t="s">
        <v>24</v>
      </c>
      <c r="D44" s="82"/>
      <c r="E44" s="82"/>
      <c r="F44" s="82">
        <v>30</v>
      </c>
      <c r="G44" s="82"/>
      <c r="H44" s="82"/>
      <c r="I44" s="82"/>
      <c r="J44" s="82">
        <v>22.8</v>
      </c>
      <c r="K44" s="82"/>
      <c r="L44" s="82"/>
      <c r="M44" s="83">
        <f>IF(SUM(D44:L44)=0,"",IF(SUM(D44:L44)&gt;100,100,SUM(D44:L44)))</f>
        <v>52.8</v>
      </c>
      <c r="N44" s="26" t="str">
        <f>IF(AND(M44&lt;&gt;"",OR(M44&lt;M42,M44&lt;M43)),"*","")</f>
        <v/>
      </c>
      <c r="O44" s="51" t="str">
        <f>IF(AND(M43&lt;&gt;"",M44&lt;&gt;"",OR(D43&lt;&gt;D44,E43&lt;&gt;E44,F43&lt;&gt;F44,G43&lt;&gt;G44,H43&lt;&gt;H44,I43&lt;&gt;I44,J43&lt;&gt;J44,K43&lt;&gt;K44,L43&lt;&gt;L44)),"R","")</f>
        <v/>
      </c>
      <c r="P44" s="39" t="str">
        <f>IF(SUM(D44:L44)=0,"",IF(SUM(D44:L44)&gt;100,"^",IF(SUM(D44:L44)&lt;30,"Ödeme Yok!","")))</f>
        <v/>
      </c>
    </row>
    <row r="45" spans="2:16" ht="3" customHeight="1">
      <c r="B45" s="27"/>
      <c r="C45" s="33"/>
      <c r="D45" s="33"/>
      <c r="E45" s="33"/>
      <c r="F45" s="33"/>
      <c r="G45" s="33"/>
      <c r="H45" s="33"/>
      <c r="I45" s="33"/>
      <c r="J45" s="33"/>
      <c r="K45" s="33"/>
      <c r="L45" s="33"/>
      <c r="M45" s="33"/>
      <c r="N45" s="36"/>
      <c r="O45" s="36"/>
    </row>
    <row r="46" spans="2:16" s="25" customFormat="1" ht="15" customHeight="1">
      <c r="B46" s="53" t="s">
        <v>106</v>
      </c>
      <c r="C46" s="31" t="s">
        <v>28</v>
      </c>
      <c r="D46" s="40"/>
      <c r="E46" s="40"/>
      <c r="F46" s="40">
        <v>21.9</v>
      </c>
      <c r="G46" s="40"/>
      <c r="H46" s="40"/>
      <c r="I46" s="40"/>
      <c r="J46" s="40">
        <v>17.399999999999999</v>
      </c>
      <c r="K46" s="40"/>
      <c r="L46" s="40"/>
      <c r="M46" s="32">
        <f t="shared" ref="M46:M47" si="9">IF(SUM(D46:L46)=0,"",IF(SUM(D46:L46)&gt;100,100,SUM(D46:L46)))</f>
        <v>39.299999999999997</v>
      </c>
      <c r="N46" s="52"/>
      <c r="O46" s="50" t="str">
        <f>IF(SUM(D46:L46)&gt;100,"^","")</f>
        <v/>
      </c>
      <c r="P46" s="38"/>
    </row>
    <row r="47" spans="2:16" s="25" customFormat="1" ht="15" customHeight="1">
      <c r="B47" s="41" t="s">
        <v>267</v>
      </c>
      <c r="C47" s="31" t="s">
        <v>47</v>
      </c>
      <c r="D47" s="40"/>
      <c r="E47" s="40"/>
      <c r="F47" s="40">
        <v>21.9</v>
      </c>
      <c r="G47" s="40"/>
      <c r="H47" s="40"/>
      <c r="I47" s="40"/>
      <c r="J47" s="40">
        <v>17.399999999999999</v>
      </c>
      <c r="K47" s="40"/>
      <c r="L47" s="40"/>
      <c r="M47" s="32">
        <f t="shared" si="9"/>
        <v>39.299999999999997</v>
      </c>
      <c r="N47" s="49"/>
      <c r="O47" s="51" t="str">
        <f>IF(AND(M46&lt;&gt;"",M47&lt;&gt;"",OR(D46&lt;&gt;D47,E46&lt;&gt;E47,F46&lt;&gt;F47,G46&lt;&gt;G47,H46&lt;&gt;H47,I46&lt;&gt;I47,J46&lt;&gt;J47,K46&lt;&gt;K47,L46&lt;&gt;L47)),"R","")</f>
        <v/>
      </c>
      <c r="P47" s="37"/>
    </row>
    <row r="48" spans="2:16" s="25" customFormat="1" ht="15" customHeight="1">
      <c r="B48" s="44" t="s">
        <v>266</v>
      </c>
      <c r="C48" s="81" t="s">
        <v>24</v>
      </c>
      <c r="D48" s="82"/>
      <c r="E48" s="82"/>
      <c r="F48" s="82">
        <v>21.9</v>
      </c>
      <c r="G48" s="82"/>
      <c r="H48" s="82"/>
      <c r="I48" s="82"/>
      <c r="J48" s="82">
        <v>16.8</v>
      </c>
      <c r="K48" s="82"/>
      <c r="L48" s="82"/>
      <c r="M48" s="83">
        <f>IF(SUM(D48:L48)=0,"",IF(SUM(D48:L48)&gt;100,100,SUM(D48:L48)))</f>
        <v>38.700000000000003</v>
      </c>
      <c r="N48" s="26" t="str">
        <f>IF(AND(M48&lt;&gt;"",OR(M48&lt;M46,M48&lt;M47)),"*","")</f>
        <v>*</v>
      </c>
      <c r="O48" s="51" t="str">
        <f>IF(AND(M47&lt;&gt;"",M48&lt;&gt;"",OR(D47&lt;&gt;D48,E47&lt;&gt;E48,F47&lt;&gt;F48,G47&lt;&gt;G48,H47&lt;&gt;H48,I47&lt;&gt;I48,J47&lt;&gt;J48,K47&lt;&gt;K48,L47&lt;&gt;L48)),"R","")</f>
        <v>R</v>
      </c>
      <c r="P48" s="39" t="str">
        <f>IF(SUM(D48:L48)=0,"",IF(SUM(D48:L48)&gt;100,"^",IF(SUM(D48:L48)&lt;30,"Ödeme Yok!","")))</f>
        <v/>
      </c>
    </row>
    <row r="49" spans="2:16" ht="3" customHeight="1">
      <c r="B49" s="27"/>
      <c r="C49" s="33"/>
      <c r="D49" s="33"/>
      <c r="E49" s="33"/>
      <c r="F49" s="33"/>
      <c r="G49" s="33"/>
      <c r="H49" s="33"/>
      <c r="I49" s="33"/>
      <c r="J49" s="33"/>
      <c r="K49" s="33"/>
      <c r="L49" s="33"/>
      <c r="M49" s="33"/>
      <c r="N49" s="36"/>
      <c r="O49" s="36"/>
    </row>
    <row r="50" spans="2:16" s="25" customFormat="1" ht="15" customHeight="1">
      <c r="B50" s="53" t="s">
        <v>107</v>
      </c>
      <c r="C50" s="31" t="s">
        <v>28</v>
      </c>
      <c r="D50" s="40"/>
      <c r="E50" s="40"/>
      <c r="F50" s="40">
        <v>29.4</v>
      </c>
      <c r="G50" s="40"/>
      <c r="H50" s="40"/>
      <c r="I50" s="40"/>
      <c r="J50" s="40">
        <v>30</v>
      </c>
      <c r="K50" s="40"/>
      <c r="L50" s="40"/>
      <c r="M50" s="32">
        <f t="shared" ref="M50:M51" si="10">IF(SUM(D50:L50)=0,"",IF(SUM(D50:L50)&gt;100,100,SUM(D50:L50)))</f>
        <v>59.4</v>
      </c>
      <c r="N50" s="52"/>
      <c r="O50" s="50" t="str">
        <f>IF(SUM(D50:L50)&gt;100,"^","")</f>
        <v/>
      </c>
      <c r="P50" s="38"/>
    </row>
    <row r="51" spans="2:16" s="25" customFormat="1" ht="15" customHeight="1">
      <c r="B51" s="41" t="s">
        <v>268</v>
      </c>
      <c r="C51" s="31" t="s">
        <v>47</v>
      </c>
      <c r="D51" s="40"/>
      <c r="E51" s="40"/>
      <c r="F51" s="40">
        <v>29.4</v>
      </c>
      <c r="G51" s="40"/>
      <c r="H51" s="40"/>
      <c r="I51" s="40"/>
      <c r="J51" s="40">
        <v>30</v>
      </c>
      <c r="K51" s="40"/>
      <c r="L51" s="40"/>
      <c r="M51" s="32">
        <f t="shared" si="10"/>
        <v>59.4</v>
      </c>
      <c r="N51" s="49"/>
      <c r="O51" s="51" t="str">
        <f>IF(AND(M50&lt;&gt;"",M51&lt;&gt;"",OR(D50&lt;&gt;D51,E50&lt;&gt;E51,F50&lt;&gt;F51,G50&lt;&gt;G51,H50&lt;&gt;H51,I50&lt;&gt;I51,J50&lt;&gt;J51,K50&lt;&gt;K51,L50&lt;&gt;L51)),"R","")</f>
        <v/>
      </c>
      <c r="P51" s="37"/>
    </row>
    <row r="52" spans="2:16" s="25" customFormat="1" ht="15" customHeight="1">
      <c r="B52" s="44" t="s">
        <v>266</v>
      </c>
      <c r="C52" s="81" t="s">
        <v>24</v>
      </c>
      <c r="D52" s="82"/>
      <c r="E52" s="82"/>
      <c r="F52" s="82">
        <v>29.4</v>
      </c>
      <c r="G52" s="82"/>
      <c r="H52" s="82"/>
      <c r="I52" s="82"/>
      <c r="J52" s="82">
        <v>30</v>
      </c>
      <c r="K52" s="82"/>
      <c r="L52" s="82"/>
      <c r="M52" s="83">
        <f>IF(SUM(D52:L52)=0,"",IF(SUM(D52:L52)&gt;100,100,SUM(D52:L52)))</f>
        <v>59.4</v>
      </c>
      <c r="N52" s="26" t="str">
        <f>IF(AND(M52&lt;&gt;"",OR(M52&lt;M50,M52&lt;M51)),"*","")</f>
        <v/>
      </c>
      <c r="O52" s="51" t="str">
        <f>IF(AND(M51&lt;&gt;"",M52&lt;&gt;"",OR(D51&lt;&gt;D52,E51&lt;&gt;E52,F51&lt;&gt;F52,G51&lt;&gt;G52,H51&lt;&gt;H52,I51&lt;&gt;I52,J51&lt;&gt;J52,K51&lt;&gt;K52,L51&lt;&gt;L52)),"R","")</f>
        <v/>
      </c>
      <c r="P52" s="39" t="str">
        <f>IF(SUM(D52:L52)=0,"",IF(SUM(D52:L52)&gt;100,"^",IF(SUM(D52:L52)&lt;30,"Ödeme Yok!","")))</f>
        <v/>
      </c>
    </row>
    <row r="53" spans="2:16" ht="3" customHeight="1">
      <c r="B53" s="27"/>
      <c r="C53" s="33"/>
      <c r="D53" s="33"/>
      <c r="E53" s="33"/>
      <c r="F53" s="33"/>
      <c r="G53" s="33"/>
      <c r="H53" s="33"/>
      <c r="I53" s="33"/>
      <c r="J53" s="33"/>
      <c r="K53" s="33"/>
      <c r="L53" s="33"/>
      <c r="M53" s="33"/>
      <c r="N53" s="36"/>
      <c r="O53" s="36"/>
    </row>
    <row r="54" spans="2:16" s="25" customFormat="1" ht="15" customHeight="1">
      <c r="B54" s="53" t="s">
        <v>107</v>
      </c>
      <c r="C54" s="31" t="s">
        <v>28</v>
      </c>
      <c r="D54" s="40"/>
      <c r="E54" s="40"/>
      <c r="F54" s="40">
        <v>30</v>
      </c>
      <c r="G54" s="40"/>
      <c r="H54" s="40"/>
      <c r="I54" s="40"/>
      <c r="J54" s="40">
        <v>30</v>
      </c>
      <c r="K54" s="40"/>
      <c r="L54" s="40"/>
      <c r="M54" s="32">
        <f t="shared" ref="M54:M55" si="11">IF(SUM(D54:L54)=0,"",IF(SUM(D54:L54)&gt;100,100,SUM(D54:L54)))</f>
        <v>60</v>
      </c>
      <c r="N54" s="52"/>
      <c r="O54" s="50" t="str">
        <f>IF(SUM(D54:L54)&gt;100,"^","")</f>
        <v/>
      </c>
      <c r="P54" s="38"/>
    </row>
    <row r="55" spans="2:16" s="25" customFormat="1" ht="15" customHeight="1">
      <c r="B55" s="41" t="s">
        <v>269</v>
      </c>
      <c r="C55" s="31" t="s">
        <v>47</v>
      </c>
      <c r="D55" s="40"/>
      <c r="E55" s="40"/>
      <c r="F55" s="40">
        <v>30</v>
      </c>
      <c r="G55" s="40"/>
      <c r="H55" s="40"/>
      <c r="I55" s="40"/>
      <c r="J55" s="40">
        <v>30</v>
      </c>
      <c r="K55" s="40"/>
      <c r="L55" s="40"/>
      <c r="M55" s="32">
        <f t="shared" si="11"/>
        <v>60</v>
      </c>
      <c r="N55" s="49"/>
      <c r="O55" s="51" t="str">
        <f>IF(AND(M54&lt;&gt;"",M55&lt;&gt;"",OR(D54&lt;&gt;D55,E54&lt;&gt;E55,F54&lt;&gt;F55,G54&lt;&gt;G55,H54&lt;&gt;H55,I54&lt;&gt;I55,J54&lt;&gt;J55,K54&lt;&gt;K55,L54&lt;&gt;L55)),"R","")</f>
        <v/>
      </c>
      <c r="P55" s="37"/>
    </row>
    <row r="56" spans="2:16" s="25" customFormat="1" ht="15" customHeight="1">
      <c r="B56" s="44" t="s">
        <v>266</v>
      </c>
      <c r="C56" s="81" t="s">
        <v>24</v>
      </c>
      <c r="D56" s="82"/>
      <c r="E56" s="82"/>
      <c r="F56" s="82">
        <v>30</v>
      </c>
      <c r="G56" s="82"/>
      <c r="H56" s="82"/>
      <c r="I56" s="82"/>
      <c r="J56" s="82">
        <v>30</v>
      </c>
      <c r="K56" s="82"/>
      <c r="L56" s="82"/>
      <c r="M56" s="83">
        <f>IF(SUM(D56:L56)=0,"",IF(SUM(D56:L56)&gt;100,100,SUM(D56:L56)))</f>
        <v>60</v>
      </c>
      <c r="N56" s="26" t="str">
        <f>IF(AND(M56&lt;&gt;"",OR(M56&lt;M54,M56&lt;M55)),"*","")</f>
        <v/>
      </c>
      <c r="O56" s="51" t="str">
        <f>IF(AND(M55&lt;&gt;"",M56&lt;&gt;"",OR(D55&lt;&gt;D56,E55&lt;&gt;E56,F55&lt;&gt;F56,G55&lt;&gt;G56,H55&lt;&gt;H56,I55&lt;&gt;I56,J55&lt;&gt;J56,K55&lt;&gt;K56,L55&lt;&gt;L56)),"R","")</f>
        <v/>
      </c>
      <c r="P56" s="39" t="str">
        <f>IF(SUM(D56:L56)=0,"",IF(SUM(D56:L56)&gt;100,"^",IF(SUM(D56:L56)&lt;30,"Ödeme Yok!","")))</f>
        <v/>
      </c>
    </row>
    <row r="57" spans="2:16" ht="3" customHeight="1">
      <c r="B57" s="27"/>
      <c r="C57" s="33"/>
      <c r="D57" s="33"/>
      <c r="E57" s="33"/>
      <c r="F57" s="33"/>
      <c r="G57" s="33"/>
      <c r="H57" s="33"/>
      <c r="I57" s="33"/>
      <c r="J57" s="33"/>
      <c r="K57" s="33"/>
      <c r="L57" s="33"/>
      <c r="M57" s="33"/>
      <c r="N57" s="36"/>
      <c r="O57" s="36"/>
    </row>
    <row r="58" spans="2:16" s="25" customFormat="1" ht="15" customHeight="1">
      <c r="B58" s="53" t="s">
        <v>44</v>
      </c>
      <c r="C58" s="31" t="s">
        <v>28</v>
      </c>
      <c r="D58" s="40"/>
      <c r="E58" s="40"/>
      <c r="F58" s="40">
        <v>30</v>
      </c>
      <c r="G58" s="40"/>
      <c r="H58" s="40"/>
      <c r="I58" s="40"/>
      <c r="J58" s="40">
        <v>6</v>
      </c>
      <c r="K58" s="40"/>
      <c r="L58" s="40"/>
      <c r="M58" s="32">
        <f t="shared" ref="M58:M59" si="12">IF(SUM(D58:L58)=0,"",IF(SUM(D58:L58)&gt;100,100,SUM(D58:L58)))</f>
        <v>36</v>
      </c>
      <c r="N58" s="52"/>
      <c r="O58" s="50" t="str">
        <f>IF(SUM(D58:L58)&gt;100,"^","")</f>
        <v/>
      </c>
      <c r="P58" s="38"/>
    </row>
    <row r="59" spans="2:16" s="25" customFormat="1" ht="15" customHeight="1">
      <c r="B59" s="41" t="s">
        <v>270</v>
      </c>
      <c r="C59" s="31" t="s">
        <v>47</v>
      </c>
      <c r="D59" s="40"/>
      <c r="E59" s="40"/>
      <c r="F59" s="40">
        <v>30</v>
      </c>
      <c r="G59" s="40"/>
      <c r="H59" s="40"/>
      <c r="I59" s="40"/>
      <c r="J59" s="40">
        <v>6</v>
      </c>
      <c r="K59" s="40"/>
      <c r="L59" s="40"/>
      <c r="M59" s="32">
        <f t="shared" si="12"/>
        <v>36</v>
      </c>
      <c r="N59" s="49"/>
      <c r="O59" s="51" t="str">
        <f>IF(AND(M58&lt;&gt;"",M59&lt;&gt;"",OR(D58&lt;&gt;D59,E58&lt;&gt;E59,F58&lt;&gt;F59,G58&lt;&gt;G59,H58&lt;&gt;H59,I58&lt;&gt;I59,J58&lt;&gt;J59,K58&lt;&gt;K59,L58&lt;&gt;L59)),"R","")</f>
        <v/>
      </c>
      <c r="P59" s="37"/>
    </row>
    <row r="60" spans="2:16" s="25" customFormat="1" ht="15" customHeight="1">
      <c r="B60" s="44" t="s">
        <v>266</v>
      </c>
      <c r="C60" s="81" t="s">
        <v>24</v>
      </c>
      <c r="D60" s="82"/>
      <c r="E60" s="82"/>
      <c r="F60" s="82">
        <v>30</v>
      </c>
      <c r="G60" s="82"/>
      <c r="H60" s="82"/>
      <c r="I60" s="82"/>
      <c r="J60" s="82">
        <v>6</v>
      </c>
      <c r="K60" s="82"/>
      <c r="L60" s="82"/>
      <c r="M60" s="83">
        <f>IF(SUM(D60:L60)=0,"",IF(SUM(D60:L60)&gt;100,100,SUM(D60:L60)))</f>
        <v>36</v>
      </c>
      <c r="N60" s="26" t="str">
        <f>IF(AND(M60&lt;&gt;"",OR(M60&lt;M58,M60&lt;M59)),"*","")</f>
        <v/>
      </c>
      <c r="O60" s="51" t="str">
        <f>IF(AND(M59&lt;&gt;"",M60&lt;&gt;"",OR(D59&lt;&gt;D60,E59&lt;&gt;E60,F59&lt;&gt;F60,G59&lt;&gt;G60,H59&lt;&gt;H60,I59&lt;&gt;I60,J59&lt;&gt;J60,K59&lt;&gt;K60,L59&lt;&gt;L60)),"R","")</f>
        <v/>
      </c>
      <c r="P60" s="39" t="str">
        <f>IF(SUM(D60:L60)=0,"",IF(SUM(D60:L60)&gt;100,"^",IF(SUM(D60:L60)&lt;30,"Ödeme Yok!","")))</f>
        <v/>
      </c>
    </row>
    <row r="61" spans="2:16" ht="3" customHeight="1">
      <c r="B61" s="27"/>
      <c r="C61" s="33"/>
      <c r="D61" s="33"/>
      <c r="E61" s="33"/>
      <c r="F61" s="33"/>
      <c r="G61" s="33"/>
      <c r="H61" s="33"/>
      <c r="I61" s="33"/>
      <c r="J61" s="33"/>
      <c r="K61" s="33"/>
      <c r="L61" s="33"/>
      <c r="M61" s="33"/>
      <c r="N61" s="36"/>
      <c r="O61"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6:F48 I46:J48 F50:F52 I50:J52 F54:F56 I54:J56 F58:F60 I58:J60">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6:H48 E46:E48 G50:H52 E50:E52 G54:H56 E54:E56 G58:H60 E58:E60">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6:L48 D46:D48 K50:L52 D50:D52 K54:L56 D54:D56 K58:L60 D58:D60">
      <formula1>0</formula1>
      <formula2>20</formula2>
    </dataValidation>
    <dataValidation type="list" allowBlank="1" showInputMessage="1" showErrorMessage="1" error="Lütfen kutudan bir unvan seçimi yapınız..." sqref="B10 B14 B18 B22 B26 B30 B34 B38 B42 B46 B50 B54 B58">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sheetPr>
    <tabColor rgb="FFFFC000"/>
  </sheetPr>
  <dimension ref="B1:Q173"/>
  <sheetViews>
    <sheetView showGridLines="0" showRuler="0" zoomScaleNormal="100" workbookViewId="0">
      <pane ySplit="8" topLeftCell="A9" activePane="bottomLeft" state="frozen"/>
      <selection pane="bottomLeft" activeCell="B12" sqref="B12"/>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Anasayfa!B21&amp;"- "&amp;Anasayfa!C21</f>
        <v>1.8- Mühendislik Fakültesi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106</v>
      </c>
      <c r="C10" s="31" t="s">
        <v>28</v>
      </c>
      <c r="D10" s="40"/>
      <c r="E10" s="40"/>
      <c r="F10" s="40">
        <v>20.355</v>
      </c>
      <c r="G10" s="40"/>
      <c r="H10" s="40"/>
      <c r="I10" s="40"/>
      <c r="J10" s="40">
        <v>30</v>
      </c>
      <c r="K10" s="40"/>
      <c r="L10" s="40"/>
      <c r="M10" s="32">
        <f t="shared" ref="M10:M11" si="0">IF(SUM(D10:L10)=0,"",IF(SUM(D10:L10)&gt;100,100,SUM(D10:L10)))</f>
        <v>50.355000000000004</v>
      </c>
      <c r="N10" s="52"/>
      <c r="O10" s="50" t="str">
        <f>IF(SUM(D10:L10)&gt;100,"^","")</f>
        <v/>
      </c>
      <c r="P10" s="38"/>
    </row>
    <row r="11" spans="2:17" s="25" customFormat="1" ht="15" customHeight="1">
      <c r="B11" s="41" t="s">
        <v>272</v>
      </c>
      <c r="C11" s="31" t="s">
        <v>47</v>
      </c>
      <c r="D11" s="40"/>
      <c r="E11" s="40"/>
      <c r="F11" s="40">
        <v>20.355</v>
      </c>
      <c r="G11" s="40"/>
      <c r="H11" s="40"/>
      <c r="I11" s="40"/>
      <c r="J11" s="40">
        <v>30</v>
      </c>
      <c r="K11" s="40"/>
      <c r="L11" s="40"/>
      <c r="M11" s="32">
        <f t="shared" si="0"/>
        <v>50.355000000000004</v>
      </c>
      <c r="N11" s="49"/>
      <c r="O11" s="51" t="str">
        <f>IF(AND(M10&lt;&gt;"",M11&lt;&gt;"",OR(D10&lt;&gt;D11,E10&lt;&gt;E11,F10&lt;&gt;F11,G10&lt;&gt;G11,H10&lt;&gt;H11,I10&lt;&gt;I11,J10&lt;&gt;J11,K10&lt;&gt;K11,L10&lt;&gt;L11)),"R","")</f>
        <v/>
      </c>
      <c r="P11" s="37"/>
    </row>
    <row r="12" spans="2:17" s="25" customFormat="1" ht="15" customHeight="1">
      <c r="B12" s="44" t="s">
        <v>271</v>
      </c>
      <c r="C12" s="81" t="s">
        <v>24</v>
      </c>
      <c r="D12" s="82"/>
      <c r="E12" s="82"/>
      <c r="F12" s="82">
        <v>20.355</v>
      </c>
      <c r="G12" s="82"/>
      <c r="H12" s="82"/>
      <c r="I12" s="82"/>
      <c r="J12" s="82">
        <v>30</v>
      </c>
      <c r="K12" s="82"/>
      <c r="L12" s="82"/>
      <c r="M12" s="83">
        <f>IF(SUM(D12:L12)=0,"",IF(SUM(D12:L12)&gt;100,100,SUM(D12:L12)))</f>
        <v>50.355000000000004</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106</v>
      </c>
      <c r="C14" s="31" t="s">
        <v>28</v>
      </c>
      <c r="D14" s="40"/>
      <c r="E14" s="40"/>
      <c r="F14" s="40">
        <v>6.2249999999999996</v>
      </c>
      <c r="G14" s="40"/>
      <c r="H14" s="40"/>
      <c r="I14" s="40"/>
      <c r="J14" s="40">
        <v>30</v>
      </c>
      <c r="K14" s="40"/>
      <c r="L14" s="40"/>
      <c r="M14" s="32">
        <f t="shared" ref="M14:M15" si="1">IF(SUM(D14:L14)=0,"",IF(SUM(D14:L14)&gt;100,100,SUM(D14:L14)))</f>
        <v>36.225000000000001</v>
      </c>
      <c r="N14" s="52"/>
      <c r="O14" s="50" t="str">
        <f>IF(SUM(D14:L14)&gt;100,"^","")</f>
        <v/>
      </c>
      <c r="P14" s="38"/>
    </row>
    <row r="15" spans="2:17" s="25" customFormat="1" ht="15" customHeight="1">
      <c r="B15" s="41" t="s">
        <v>273</v>
      </c>
      <c r="C15" s="31" t="s">
        <v>47</v>
      </c>
      <c r="D15" s="40"/>
      <c r="E15" s="40"/>
      <c r="F15" s="40">
        <v>6.2249999999999996</v>
      </c>
      <c r="G15" s="40"/>
      <c r="H15" s="40"/>
      <c r="I15" s="40"/>
      <c r="J15" s="40">
        <v>30</v>
      </c>
      <c r="K15" s="40"/>
      <c r="L15" s="40"/>
      <c r="M15" s="32">
        <f t="shared" si="1"/>
        <v>36.225000000000001</v>
      </c>
      <c r="N15" s="49"/>
      <c r="O15" s="51" t="str">
        <f>IF(AND(M14&lt;&gt;"",M15&lt;&gt;"",OR(D14&lt;&gt;D15,E14&lt;&gt;E15,F14&lt;&gt;F15,G14&lt;&gt;G15,H14&lt;&gt;H15,I14&lt;&gt;I15,J14&lt;&gt;J15,K14&lt;&gt;K15,L14&lt;&gt;L15)),"R","")</f>
        <v/>
      </c>
      <c r="P15" s="37"/>
    </row>
    <row r="16" spans="2:17" s="25" customFormat="1" ht="15" customHeight="1">
      <c r="B16" s="44" t="s">
        <v>271</v>
      </c>
      <c r="C16" s="81" t="s">
        <v>24</v>
      </c>
      <c r="D16" s="82"/>
      <c r="E16" s="82"/>
      <c r="F16" s="82">
        <v>6.2249999999999996</v>
      </c>
      <c r="G16" s="82"/>
      <c r="H16" s="82"/>
      <c r="I16" s="82"/>
      <c r="J16" s="82">
        <v>30</v>
      </c>
      <c r="K16" s="82"/>
      <c r="L16" s="82"/>
      <c r="M16" s="83">
        <f>IF(SUM(D16:L16)=0,"",IF(SUM(D16:L16)&gt;100,100,SUM(D16:L16)))</f>
        <v>36.225000000000001</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106</v>
      </c>
      <c r="C18" s="31" t="s">
        <v>28</v>
      </c>
      <c r="D18" s="40"/>
      <c r="E18" s="40"/>
      <c r="F18" s="40">
        <v>7.5</v>
      </c>
      <c r="G18" s="40"/>
      <c r="H18" s="40"/>
      <c r="I18" s="40"/>
      <c r="J18" s="40">
        <v>30</v>
      </c>
      <c r="K18" s="40"/>
      <c r="L18" s="40"/>
      <c r="M18" s="32">
        <f t="shared" ref="M18:M19" si="2">IF(SUM(D18:L18)=0,"",IF(SUM(D18:L18)&gt;100,100,SUM(D18:L18)))</f>
        <v>37.5</v>
      </c>
      <c r="N18" s="52"/>
      <c r="O18" s="50" t="str">
        <f>IF(SUM(D18:L18)&gt;100,"^","")</f>
        <v/>
      </c>
      <c r="P18" s="38"/>
    </row>
    <row r="19" spans="2:16" s="25" customFormat="1" ht="15" customHeight="1">
      <c r="B19" s="41" t="s">
        <v>274</v>
      </c>
      <c r="C19" s="31" t="s">
        <v>47</v>
      </c>
      <c r="D19" s="40"/>
      <c r="E19" s="40"/>
      <c r="F19" s="40">
        <v>7.5</v>
      </c>
      <c r="G19" s="40"/>
      <c r="H19" s="40"/>
      <c r="I19" s="40"/>
      <c r="J19" s="40">
        <v>30</v>
      </c>
      <c r="K19" s="40"/>
      <c r="L19" s="40"/>
      <c r="M19" s="32">
        <f t="shared" si="2"/>
        <v>37.5</v>
      </c>
      <c r="N19" s="49"/>
      <c r="O19" s="51" t="str">
        <f>IF(AND(M18&lt;&gt;"",M19&lt;&gt;"",OR(D18&lt;&gt;D19,E18&lt;&gt;E19,F18&lt;&gt;F19,G18&lt;&gt;G19,H18&lt;&gt;H19,I18&lt;&gt;I19,J18&lt;&gt;J19,K18&lt;&gt;K19,L18&lt;&gt;L19)),"R","")</f>
        <v/>
      </c>
      <c r="P19" s="37"/>
    </row>
    <row r="20" spans="2:16" s="25" customFormat="1" ht="15" customHeight="1">
      <c r="B20" s="44" t="s">
        <v>271</v>
      </c>
      <c r="C20" s="81" t="s">
        <v>24</v>
      </c>
      <c r="D20" s="82"/>
      <c r="E20" s="82"/>
      <c r="F20" s="82">
        <v>7.5</v>
      </c>
      <c r="G20" s="82"/>
      <c r="H20" s="82"/>
      <c r="I20" s="82"/>
      <c r="J20" s="82">
        <v>30</v>
      </c>
      <c r="K20" s="82"/>
      <c r="L20" s="82"/>
      <c r="M20" s="83">
        <f>IF(SUM(D20:L20)=0,"",IF(SUM(D20:L20)&gt;100,100,SUM(D20:L20)))</f>
        <v>37.5</v>
      </c>
      <c r="N20" s="26" t="str">
        <f>IF(AND(M20&lt;&gt;"",OR(M20&lt;M18,M20&lt;M19)),"*","")</f>
        <v/>
      </c>
      <c r="O20" s="51" t="str">
        <f>IF(AND(M19&lt;&gt;"",M20&lt;&gt;"",OR(D19&lt;&gt;D20,E19&lt;&gt;E20,F19&lt;&gt;F20,G19&lt;&gt;G20,H19&lt;&gt;H20,I19&lt;&gt;I20,J19&lt;&gt;J20,K19&lt;&gt;K20,L19&lt;&gt;L20)),"R","")</f>
        <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106</v>
      </c>
      <c r="C22" s="31" t="s">
        <v>28</v>
      </c>
      <c r="D22" s="40"/>
      <c r="E22" s="40"/>
      <c r="F22" s="40"/>
      <c r="G22" s="40"/>
      <c r="H22" s="40"/>
      <c r="I22" s="40"/>
      <c r="J22" s="40">
        <v>30</v>
      </c>
      <c r="K22" s="40"/>
      <c r="L22" s="40"/>
      <c r="M22" s="32">
        <f t="shared" ref="M22:M23" si="3">IF(SUM(D22:L22)=0,"",IF(SUM(D22:L22)&gt;100,100,SUM(D22:L22)))</f>
        <v>30</v>
      </c>
      <c r="N22" s="52"/>
      <c r="O22" s="50" t="str">
        <f>IF(SUM(D22:L22)&gt;100,"^","")</f>
        <v/>
      </c>
      <c r="P22" s="38"/>
    </row>
    <row r="23" spans="2:16" s="25" customFormat="1" ht="15" customHeight="1">
      <c r="B23" s="41" t="s">
        <v>275</v>
      </c>
      <c r="C23" s="31" t="s">
        <v>47</v>
      </c>
      <c r="D23" s="40"/>
      <c r="E23" s="40"/>
      <c r="F23" s="40"/>
      <c r="G23" s="40"/>
      <c r="H23" s="40"/>
      <c r="I23" s="40"/>
      <c r="J23" s="40">
        <v>30</v>
      </c>
      <c r="K23" s="40"/>
      <c r="L23" s="40"/>
      <c r="M23" s="32">
        <f t="shared" si="3"/>
        <v>30</v>
      </c>
      <c r="N23" s="49"/>
      <c r="O23" s="51" t="str">
        <f>IF(AND(M22&lt;&gt;"",M23&lt;&gt;"",OR(D22&lt;&gt;D23,E22&lt;&gt;E23,F22&lt;&gt;F23,G22&lt;&gt;G23,H22&lt;&gt;H23,I22&lt;&gt;I23,J22&lt;&gt;J23,K22&lt;&gt;K23,L22&lt;&gt;L23)),"R","")</f>
        <v/>
      </c>
      <c r="P23" s="37"/>
    </row>
    <row r="24" spans="2:16" s="25" customFormat="1" ht="15" customHeight="1">
      <c r="B24" s="44" t="s">
        <v>271</v>
      </c>
      <c r="C24" s="81" t="s">
        <v>24</v>
      </c>
      <c r="D24" s="82"/>
      <c r="E24" s="82"/>
      <c r="F24" s="82"/>
      <c r="G24" s="82"/>
      <c r="H24" s="82"/>
      <c r="I24" s="82"/>
      <c r="J24" s="82">
        <v>30</v>
      </c>
      <c r="K24" s="82"/>
      <c r="L24" s="82"/>
      <c r="M24" s="83">
        <f>IF(SUM(D24:L24)=0,"",IF(SUM(D24:L24)&gt;100,100,SUM(D24:L24)))</f>
        <v>30</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107</v>
      </c>
      <c r="C26" s="31" t="s">
        <v>28</v>
      </c>
      <c r="D26" s="40"/>
      <c r="E26" s="40"/>
      <c r="F26" s="40">
        <v>25.725000000000001</v>
      </c>
      <c r="G26" s="40"/>
      <c r="H26" s="40"/>
      <c r="I26" s="40"/>
      <c r="J26" s="40">
        <v>30</v>
      </c>
      <c r="K26" s="40">
        <v>10.8</v>
      </c>
      <c r="L26" s="40"/>
      <c r="M26" s="32">
        <f t="shared" ref="M26:M27" si="4">IF(SUM(D26:L26)=0,"",IF(SUM(D26:L26)&gt;100,100,SUM(D26:L26)))</f>
        <v>66.525000000000006</v>
      </c>
      <c r="N26" s="52"/>
      <c r="O26" s="50" t="str">
        <f>IF(SUM(D26:L26)&gt;100,"^","")</f>
        <v/>
      </c>
      <c r="P26" s="38"/>
    </row>
    <row r="27" spans="2:16" s="25" customFormat="1" ht="15" customHeight="1">
      <c r="B27" s="41" t="s">
        <v>276</v>
      </c>
      <c r="C27" s="31" t="s">
        <v>47</v>
      </c>
      <c r="D27" s="40"/>
      <c r="E27" s="40"/>
      <c r="F27" s="40">
        <v>25.725000000000001</v>
      </c>
      <c r="G27" s="40"/>
      <c r="H27" s="40"/>
      <c r="I27" s="40"/>
      <c r="J27" s="40">
        <v>30</v>
      </c>
      <c r="K27" s="40">
        <v>10.8</v>
      </c>
      <c r="L27" s="40"/>
      <c r="M27" s="32">
        <f t="shared" si="4"/>
        <v>66.525000000000006</v>
      </c>
      <c r="N27" s="49"/>
      <c r="O27" s="51" t="str">
        <f>IF(AND(M26&lt;&gt;"",M27&lt;&gt;"",OR(D26&lt;&gt;D27,E26&lt;&gt;E27,F26&lt;&gt;F27,G26&lt;&gt;G27,H26&lt;&gt;H27,I26&lt;&gt;I27,J26&lt;&gt;J27,K26&lt;&gt;K27,L26&lt;&gt;L27)),"R","")</f>
        <v/>
      </c>
      <c r="P27" s="37"/>
    </row>
    <row r="28" spans="2:16" s="25" customFormat="1" ht="15" customHeight="1">
      <c r="B28" s="44" t="s">
        <v>271</v>
      </c>
      <c r="C28" s="81" t="s">
        <v>24</v>
      </c>
      <c r="D28" s="82"/>
      <c r="E28" s="82"/>
      <c r="F28" s="82">
        <v>25.725000000000001</v>
      </c>
      <c r="G28" s="82"/>
      <c r="H28" s="82"/>
      <c r="I28" s="82"/>
      <c r="J28" s="82">
        <v>30</v>
      </c>
      <c r="K28" s="82">
        <v>10.8</v>
      </c>
      <c r="L28" s="82"/>
      <c r="M28" s="83">
        <f>IF(SUM(D28:L28)=0,"",IF(SUM(D28:L28)&gt;100,100,SUM(D28:L28)))</f>
        <v>66.525000000000006</v>
      </c>
      <c r="N28" s="26" t="str">
        <f>IF(AND(M28&lt;&gt;"",OR(M28&lt;M26,M28&lt;M27)),"*","")</f>
        <v/>
      </c>
      <c r="O28" s="51" t="str">
        <f>IF(AND(M27&lt;&gt;"",M28&lt;&gt;"",OR(D27&lt;&gt;D28,E27&lt;&gt;E28,F27&lt;&gt;F28,G27&lt;&gt;G28,H27&lt;&gt;H28,I27&lt;&gt;I28,J27&lt;&gt;J28,K27&lt;&gt;K28,L27&lt;&gt;L28)),"R","")</f>
        <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107</v>
      </c>
      <c r="C30" s="31" t="s">
        <v>28</v>
      </c>
      <c r="D30" s="40"/>
      <c r="E30" s="40"/>
      <c r="F30" s="40">
        <v>2.0249999999999999</v>
      </c>
      <c r="G30" s="40"/>
      <c r="H30" s="40"/>
      <c r="I30" s="40"/>
      <c r="J30" s="40">
        <v>30</v>
      </c>
      <c r="K30" s="40"/>
      <c r="L30" s="40"/>
      <c r="M30" s="32">
        <f t="shared" ref="M30:M31" si="5">IF(SUM(D30:L30)=0,"",IF(SUM(D30:L30)&gt;100,100,SUM(D30:L30)))</f>
        <v>32.024999999999999</v>
      </c>
      <c r="N30" s="52"/>
      <c r="O30" s="50" t="str">
        <f>IF(SUM(D30:L30)&gt;100,"^","")</f>
        <v/>
      </c>
      <c r="P30" s="38"/>
    </row>
    <row r="31" spans="2:16" s="25" customFormat="1" ht="15" customHeight="1">
      <c r="B31" s="41" t="s">
        <v>277</v>
      </c>
      <c r="C31" s="31" t="s">
        <v>47</v>
      </c>
      <c r="D31" s="40"/>
      <c r="E31" s="40"/>
      <c r="F31" s="40">
        <v>2.0249999999999999</v>
      </c>
      <c r="G31" s="40"/>
      <c r="H31" s="40"/>
      <c r="I31" s="40"/>
      <c r="J31" s="40">
        <v>30</v>
      </c>
      <c r="K31" s="40"/>
      <c r="L31" s="40"/>
      <c r="M31" s="32">
        <f t="shared" si="5"/>
        <v>32.024999999999999</v>
      </c>
      <c r="N31" s="49"/>
      <c r="O31" s="51" t="str">
        <f>IF(AND(M30&lt;&gt;"",M31&lt;&gt;"",OR(D30&lt;&gt;D31,E30&lt;&gt;E31,F30&lt;&gt;F31,G30&lt;&gt;G31,H30&lt;&gt;H31,I30&lt;&gt;I31,J30&lt;&gt;J31,K30&lt;&gt;K31,L30&lt;&gt;L31)),"R","")</f>
        <v/>
      </c>
      <c r="P31" s="37"/>
    </row>
    <row r="32" spans="2:16" s="25" customFormat="1" ht="15" customHeight="1">
      <c r="B32" s="44" t="s">
        <v>271</v>
      </c>
      <c r="C32" s="81" t="s">
        <v>24</v>
      </c>
      <c r="D32" s="82"/>
      <c r="E32" s="82"/>
      <c r="F32" s="82">
        <v>2.0249999999999999</v>
      </c>
      <c r="G32" s="82"/>
      <c r="H32" s="82"/>
      <c r="I32" s="82"/>
      <c r="J32" s="82">
        <v>30</v>
      </c>
      <c r="K32" s="82"/>
      <c r="L32" s="82"/>
      <c r="M32" s="83">
        <f>IF(SUM(D32:L32)=0,"",IF(SUM(D32:L32)&gt;100,100,SUM(D32:L32)))</f>
        <v>32.024999999999999</v>
      </c>
      <c r="N32" s="26" t="str">
        <f>IF(AND(M32&lt;&gt;"",OR(M32&lt;M30,M32&lt;M31)),"*","")</f>
        <v/>
      </c>
      <c r="O32" s="51" t="str">
        <f>IF(AND(M31&lt;&gt;"",M32&lt;&gt;"",OR(D31&lt;&gt;D32,E31&lt;&gt;E32,F31&lt;&gt;F32,G31&lt;&gt;G32,H31&lt;&gt;H32,I31&lt;&gt;I32,J31&lt;&gt;J32,K31&lt;&gt;K32,L31&lt;&gt;L32)),"R","")</f>
        <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44</v>
      </c>
      <c r="C34" s="31" t="s">
        <v>28</v>
      </c>
      <c r="D34" s="40"/>
      <c r="E34" s="40"/>
      <c r="F34" s="40">
        <v>23.4</v>
      </c>
      <c r="G34" s="40"/>
      <c r="H34" s="40"/>
      <c r="I34" s="40"/>
      <c r="J34" s="40">
        <v>16.2</v>
      </c>
      <c r="K34" s="40"/>
      <c r="L34" s="40"/>
      <c r="M34" s="32">
        <f t="shared" ref="M34:M35" si="6">IF(SUM(D34:L34)=0,"",IF(SUM(D34:L34)&gt;100,100,SUM(D34:L34)))</f>
        <v>39.599999999999994</v>
      </c>
      <c r="N34" s="52"/>
      <c r="O34" s="50" t="str">
        <f>IF(SUM(D34:L34)&gt;100,"^","")</f>
        <v/>
      </c>
      <c r="P34" s="38"/>
    </row>
    <row r="35" spans="2:16" s="25" customFormat="1" ht="15" customHeight="1">
      <c r="B35" s="41" t="s">
        <v>279</v>
      </c>
      <c r="C35" s="31" t="s">
        <v>47</v>
      </c>
      <c r="D35" s="40"/>
      <c r="E35" s="40"/>
      <c r="F35" s="40">
        <v>18</v>
      </c>
      <c r="G35" s="40"/>
      <c r="H35" s="40"/>
      <c r="I35" s="40"/>
      <c r="J35" s="40">
        <v>7.8</v>
      </c>
      <c r="K35" s="40"/>
      <c r="L35" s="40"/>
      <c r="M35" s="32">
        <f t="shared" si="6"/>
        <v>25.8</v>
      </c>
      <c r="N35" s="49"/>
      <c r="O35" s="51" t="str">
        <f>IF(AND(M34&lt;&gt;"",M35&lt;&gt;"",OR(D34&lt;&gt;D35,E34&lt;&gt;E35,F34&lt;&gt;F35,G34&lt;&gt;G35,H34&lt;&gt;H35,I34&lt;&gt;I35,J34&lt;&gt;J35,K34&lt;&gt;K35,L34&lt;&gt;L35)),"R","")</f>
        <v>R</v>
      </c>
      <c r="P35" s="37"/>
    </row>
    <row r="36" spans="2:16" s="25" customFormat="1" ht="15" customHeight="1">
      <c r="B36" s="44" t="s">
        <v>278</v>
      </c>
      <c r="C36" s="81" t="s">
        <v>24</v>
      </c>
      <c r="D36" s="82"/>
      <c r="E36" s="82"/>
      <c r="F36" s="82">
        <v>18</v>
      </c>
      <c r="G36" s="82"/>
      <c r="H36" s="82"/>
      <c r="I36" s="82"/>
      <c r="J36" s="82">
        <v>7.8</v>
      </c>
      <c r="K36" s="82"/>
      <c r="L36" s="82"/>
      <c r="M36" s="83">
        <f>IF(SUM(D36:L36)=0,"",IF(SUM(D36:L36)&gt;100,100,SUM(D36:L36)))</f>
        <v>25.8</v>
      </c>
      <c r="N36" s="26" t="str">
        <f>IF(AND(M36&lt;&gt;"",OR(M36&lt;M34,M36&lt;M35)),"*","")</f>
        <v>*</v>
      </c>
      <c r="O36" s="51" t="str">
        <f>IF(AND(M35&lt;&gt;"",M36&lt;&gt;"",OR(D35&lt;&gt;D36,E35&lt;&gt;E36,F35&lt;&gt;F36,G35&lt;&gt;G36,H35&lt;&gt;H36,I35&lt;&gt;I36,J35&lt;&gt;J36,K35&lt;&gt;K36,L35&lt;&gt;L36)),"R","")</f>
        <v/>
      </c>
      <c r="P36" s="39" t="str">
        <f>IF(SUM(D36:L36)=0,"",IF(SUM(D36:L36)&gt;100,"^",IF(SUM(D36:L36)&lt;30,"Ödeme Yok!","")))</f>
        <v>Ödeme Yok!</v>
      </c>
    </row>
    <row r="37" spans="2:16" ht="3" customHeight="1">
      <c r="B37" s="27"/>
      <c r="C37" s="33"/>
      <c r="D37" s="33"/>
      <c r="E37" s="33"/>
      <c r="F37" s="33"/>
      <c r="G37" s="33"/>
      <c r="H37" s="33"/>
      <c r="I37" s="33"/>
      <c r="J37" s="33"/>
      <c r="K37" s="33"/>
      <c r="L37" s="33"/>
      <c r="M37" s="33"/>
      <c r="N37" s="36"/>
      <c r="O37" s="36"/>
    </row>
    <row r="38" spans="2:16" s="25" customFormat="1" ht="15" customHeight="1">
      <c r="B38" s="53" t="s">
        <v>107</v>
      </c>
      <c r="C38" s="31" t="s">
        <v>28</v>
      </c>
      <c r="D38" s="40"/>
      <c r="E38" s="40"/>
      <c r="F38" s="40">
        <v>8.0250000000000004</v>
      </c>
      <c r="G38" s="40"/>
      <c r="H38" s="40"/>
      <c r="I38" s="40"/>
      <c r="J38" s="40">
        <v>30</v>
      </c>
      <c r="K38" s="40"/>
      <c r="L38" s="40"/>
      <c r="M38" s="32">
        <f t="shared" ref="M38:M39" si="7">IF(SUM(D38:L38)=0,"",IF(SUM(D38:L38)&gt;100,100,SUM(D38:L38)))</f>
        <v>38.024999999999999</v>
      </c>
      <c r="N38" s="52"/>
      <c r="O38" s="50" t="str">
        <f>IF(SUM(D38:L38)&gt;100,"^","")</f>
        <v/>
      </c>
      <c r="P38" s="38"/>
    </row>
    <row r="39" spans="2:16" s="25" customFormat="1" ht="15" customHeight="1">
      <c r="B39" s="41" t="s">
        <v>280</v>
      </c>
      <c r="C39" s="31" t="s">
        <v>47</v>
      </c>
      <c r="D39" s="40"/>
      <c r="E39" s="40"/>
      <c r="F39" s="40">
        <v>8.0250000000000004</v>
      </c>
      <c r="G39" s="40"/>
      <c r="H39" s="40"/>
      <c r="I39" s="40"/>
      <c r="J39" s="40">
        <v>30</v>
      </c>
      <c r="K39" s="40"/>
      <c r="L39" s="40"/>
      <c r="M39" s="32">
        <f t="shared" si="7"/>
        <v>38.024999999999999</v>
      </c>
      <c r="N39" s="49"/>
      <c r="O39" s="51" t="str">
        <f>IF(AND(M38&lt;&gt;"",M39&lt;&gt;"",OR(D38&lt;&gt;D39,E38&lt;&gt;E39,F38&lt;&gt;F39,G38&lt;&gt;G39,H38&lt;&gt;H39,I38&lt;&gt;I39,J38&lt;&gt;J39,K38&lt;&gt;K39,L38&lt;&gt;L39)),"R","")</f>
        <v/>
      </c>
      <c r="P39" s="37"/>
    </row>
    <row r="40" spans="2:16" s="25" customFormat="1" ht="15" customHeight="1">
      <c r="B40" s="44" t="s">
        <v>278</v>
      </c>
      <c r="C40" s="81" t="s">
        <v>24</v>
      </c>
      <c r="D40" s="82"/>
      <c r="E40" s="82"/>
      <c r="F40" s="82">
        <v>8.0250000000000004</v>
      </c>
      <c r="G40" s="82"/>
      <c r="H40" s="82"/>
      <c r="I40" s="82"/>
      <c r="J40" s="82">
        <v>30</v>
      </c>
      <c r="K40" s="82"/>
      <c r="L40" s="82"/>
      <c r="M40" s="83">
        <f>IF(SUM(D40:L40)=0,"",IF(SUM(D40:L40)&gt;100,100,SUM(D40:L40)))</f>
        <v>38.024999999999999</v>
      </c>
      <c r="N40" s="26" t="str">
        <f>IF(AND(M40&lt;&gt;"",OR(M40&lt;M38,M40&lt;M39)),"*","")</f>
        <v/>
      </c>
      <c r="O40" s="51" t="str">
        <f>IF(AND(M39&lt;&gt;"",M40&lt;&gt;"",OR(D39&lt;&gt;D40,E39&lt;&gt;E40,F39&lt;&gt;F40,G39&lt;&gt;G40,H39&lt;&gt;H40,I39&lt;&gt;I40,J39&lt;&gt;J40,K39&lt;&gt;K40,L39&lt;&gt;L40)),"R","")</f>
        <v/>
      </c>
      <c r="P40" s="39" t="str">
        <f>IF(SUM(D40:L40)=0,"",IF(SUM(D40:L40)&gt;100,"^",IF(SUM(D40:L40)&lt;30,"Ödeme Yok!","")))</f>
        <v/>
      </c>
    </row>
    <row r="41" spans="2:16" ht="3" customHeight="1">
      <c r="B41" s="27"/>
      <c r="C41" s="33"/>
      <c r="D41" s="33"/>
      <c r="E41" s="33"/>
      <c r="F41" s="33"/>
      <c r="G41" s="33"/>
      <c r="H41" s="33"/>
      <c r="I41" s="33"/>
      <c r="J41" s="33"/>
      <c r="K41" s="33"/>
      <c r="L41" s="33"/>
      <c r="M41" s="33"/>
      <c r="N41" s="36"/>
      <c r="O41" s="36"/>
    </row>
    <row r="42" spans="2:16" s="25" customFormat="1" ht="15" customHeight="1">
      <c r="B42" s="53" t="s">
        <v>106</v>
      </c>
      <c r="C42" s="31" t="s">
        <v>28</v>
      </c>
      <c r="D42" s="40"/>
      <c r="E42" s="40"/>
      <c r="F42" s="40">
        <v>17.265000000000001</v>
      </c>
      <c r="G42" s="40"/>
      <c r="H42" s="40"/>
      <c r="I42" s="40"/>
      <c r="J42" s="40">
        <v>21</v>
      </c>
      <c r="K42" s="40">
        <v>4.8</v>
      </c>
      <c r="L42" s="40"/>
      <c r="M42" s="32">
        <f t="shared" ref="M42:M43" si="8">IF(SUM(D42:L42)=0,"",IF(SUM(D42:L42)&gt;100,100,SUM(D42:L42)))</f>
        <v>43.064999999999998</v>
      </c>
      <c r="N42" s="52"/>
      <c r="O42" s="50" t="str">
        <f>IF(SUM(D42:L42)&gt;100,"^","")</f>
        <v/>
      </c>
      <c r="P42" s="38"/>
    </row>
    <row r="43" spans="2:16" s="25" customFormat="1" ht="15" customHeight="1">
      <c r="B43" s="41" t="s">
        <v>282</v>
      </c>
      <c r="C43" s="31" t="s">
        <v>47</v>
      </c>
      <c r="D43" s="40"/>
      <c r="E43" s="40"/>
      <c r="F43" s="40">
        <v>17.265000000000001</v>
      </c>
      <c r="G43" s="40"/>
      <c r="H43" s="40"/>
      <c r="I43" s="40"/>
      <c r="J43" s="40">
        <v>19.8</v>
      </c>
      <c r="K43" s="40">
        <v>4.8</v>
      </c>
      <c r="L43" s="40"/>
      <c r="M43" s="32">
        <f t="shared" si="8"/>
        <v>41.864999999999995</v>
      </c>
      <c r="N43" s="49"/>
      <c r="O43" s="51" t="str">
        <f>IF(AND(M42&lt;&gt;"",M43&lt;&gt;"",OR(D42&lt;&gt;D43,E42&lt;&gt;E43,F42&lt;&gt;F43,G42&lt;&gt;G43,H42&lt;&gt;H43,I42&lt;&gt;I43,J42&lt;&gt;J43,K42&lt;&gt;K43,L42&lt;&gt;L43)),"R","")</f>
        <v>R</v>
      </c>
      <c r="P43" s="37"/>
    </row>
    <row r="44" spans="2:16" s="25" customFormat="1" ht="15" customHeight="1">
      <c r="B44" s="44" t="s">
        <v>281</v>
      </c>
      <c r="C44" s="81" t="s">
        <v>24</v>
      </c>
      <c r="D44" s="82"/>
      <c r="E44" s="82"/>
      <c r="F44" s="82">
        <v>17.265000000000001</v>
      </c>
      <c r="G44" s="82"/>
      <c r="H44" s="82"/>
      <c r="I44" s="82"/>
      <c r="J44" s="82">
        <v>19.8</v>
      </c>
      <c r="K44" s="82">
        <v>4.8</v>
      </c>
      <c r="L44" s="82"/>
      <c r="M44" s="83">
        <f>IF(SUM(D44:L44)=0,"",IF(SUM(D44:L44)&gt;100,100,SUM(D44:L44)))</f>
        <v>41.864999999999995</v>
      </c>
      <c r="N44" s="26" t="str">
        <f>IF(AND(M44&lt;&gt;"",OR(M44&lt;M42,M44&lt;M43)),"*","")</f>
        <v>*</v>
      </c>
      <c r="O44" s="51" t="str">
        <f>IF(AND(M43&lt;&gt;"",M44&lt;&gt;"",OR(D43&lt;&gt;D44,E43&lt;&gt;E44,F43&lt;&gt;F44,G43&lt;&gt;G44,H43&lt;&gt;H44,I43&lt;&gt;I44,J43&lt;&gt;J44,K43&lt;&gt;K44,L43&lt;&gt;L44)),"R","")</f>
        <v/>
      </c>
      <c r="P44" s="39" t="str">
        <f>IF(SUM(D44:L44)=0,"",IF(SUM(D44:L44)&gt;100,"^",IF(SUM(D44:L44)&lt;30,"Ödeme Yok!","")))</f>
        <v/>
      </c>
    </row>
    <row r="45" spans="2:16" ht="3" customHeight="1">
      <c r="B45" s="27"/>
      <c r="C45" s="33"/>
      <c r="D45" s="33"/>
      <c r="E45" s="33"/>
      <c r="F45" s="33"/>
      <c r="G45" s="33"/>
      <c r="H45" s="33"/>
      <c r="I45" s="33"/>
      <c r="J45" s="33"/>
      <c r="K45" s="33"/>
      <c r="L45" s="33"/>
      <c r="M45" s="33"/>
      <c r="N45" s="36"/>
      <c r="O45" s="36"/>
    </row>
    <row r="46" spans="2:16" s="25" customFormat="1" ht="15" customHeight="1">
      <c r="B46" s="53" t="s">
        <v>107</v>
      </c>
      <c r="C46" s="31" t="s">
        <v>28</v>
      </c>
      <c r="D46" s="40"/>
      <c r="E46" s="40"/>
      <c r="F46" s="40">
        <v>30</v>
      </c>
      <c r="G46" s="40"/>
      <c r="H46" s="40"/>
      <c r="I46" s="40"/>
      <c r="J46" s="40">
        <v>26.7</v>
      </c>
      <c r="K46" s="40"/>
      <c r="L46" s="40"/>
      <c r="M46" s="32">
        <f t="shared" ref="M46:M47" si="9">IF(SUM(D46:L46)=0,"",IF(SUM(D46:L46)&gt;100,100,SUM(D46:L46)))</f>
        <v>56.7</v>
      </c>
      <c r="N46" s="52"/>
      <c r="O46" s="50" t="str">
        <f>IF(SUM(D46:L46)&gt;100,"^","")</f>
        <v/>
      </c>
      <c r="P46" s="38"/>
    </row>
    <row r="47" spans="2:16" s="25" customFormat="1" ht="15" customHeight="1">
      <c r="B47" s="41" t="s">
        <v>283</v>
      </c>
      <c r="C47" s="31" t="s">
        <v>47</v>
      </c>
      <c r="D47" s="40"/>
      <c r="E47" s="40"/>
      <c r="F47" s="40">
        <v>30</v>
      </c>
      <c r="G47" s="40"/>
      <c r="H47" s="40"/>
      <c r="I47" s="40"/>
      <c r="J47" s="40">
        <v>26.7</v>
      </c>
      <c r="K47" s="40"/>
      <c r="L47" s="40"/>
      <c r="M47" s="32">
        <f t="shared" si="9"/>
        <v>56.7</v>
      </c>
      <c r="N47" s="49"/>
      <c r="O47" s="51" t="str">
        <f>IF(AND(M46&lt;&gt;"",M47&lt;&gt;"",OR(D46&lt;&gt;D47,E46&lt;&gt;E47,F46&lt;&gt;F47,G46&lt;&gt;G47,H46&lt;&gt;H47,I46&lt;&gt;I47,J46&lt;&gt;J47,K46&lt;&gt;K47,L46&lt;&gt;L47)),"R","")</f>
        <v/>
      </c>
      <c r="P47" s="37"/>
    </row>
    <row r="48" spans="2:16" s="25" customFormat="1" ht="15" customHeight="1">
      <c r="B48" s="44" t="s">
        <v>281</v>
      </c>
      <c r="C48" s="81" t="s">
        <v>24</v>
      </c>
      <c r="D48" s="82"/>
      <c r="E48" s="82"/>
      <c r="F48" s="82">
        <v>30</v>
      </c>
      <c r="G48" s="82"/>
      <c r="H48" s="82"/>
      <c r="I48" s="82"/>
      <c r="J48" s="82">
        <v>22.8</v>
      </c>
      <c r="K48" s="82"/>
      <c r="L48" s="82"/>
      <c r="M48" s="83">
        <f>IF(SUM(D48:L48)=0,"",IF(SUM(D48:L48)&gt;100,100,SUM(D48:L48)))</f>
        <v>52.8</v>
      </c>
      <c r="N48" s="26" t="str">
        <f>IF(AND(M48&lt;&gt;"",OR(M48&lt;M46,M48&lt;M47)),"*","")</f>
        <v>*</v>
      </c>
      <c r="O48" s="51" t="str">
        <f>IF(AND(M47&lt;&gt;"",M48&lt;&gt;"",OR(D47&lt;&gt;D48,E47&lt;&gt;E48,F47&lt;&gt;F48,G47&lt;&gt;G48,H47&lt;&gt;H48,I47&lt;&gt;I48,J47&lt;&gt;J48,K47&lt;&gt;K48,L47&lt;&gt;L48)),"R","")</f>
        <v>R</v>
      </c>
      <c r="P48" s="39" t="str">
        <f>IF(SUM(D48:L48)=0,"",IF(SUM(D48:L48)&gt;100,"^",IF(SUM(D48:L48)&lt;30,"Ödeme Yok!","")))</f>
        <v/>
      </c>
    </row>
    <row r="49" spans="2:16" ht="3" customHeight="1">
      <c r="B49" s="27"/>
      <c r="C49" s="33"/>
      <c r="D49" s="33"/>
      <c r="E49" s="33"/>
      <c r="F49" s="33"/>
      <c r="G49" s="33"/>
      <c r="H49" s="33"/>
      <c r="I49" s="33"/>
      <c r="J49" s="33"/>
      <c r="K49" s="33"/>
      <c r="L49" s="33"/>
      <c r="M49" s="33"/>
      <c r="N49" s="36"/>
      <c r="O49" s="36"/>
    </row>
    <row r="50" spans="2:16" s="25" customFormat="1" ht="15" customHeight="1">
      <c r="B50" s="53" t="s">
        <v>107</v>
      </c>
      <c r="C50" s="31" t="s">
        <v>28</v>
      </c>
      <c r="D50" s="40"/>
      <c r="E50" s="40"/>
      <c r="F50" s="40">
        <v>30</v>
      </c>
      <c r="G50" s="40"/>
      <c r="H50" s="40"/>
      <c r="I50" s="40"/>
      <c r="J50" s="40">
        <v>11.1</v>
      </c>
      <c r="K50" s="40"/>
      <c r="L50" s="40"/>
      <c r="M50" s="32">
        <f t="shared" ref="M50:M51" si="10">IF(SUM(D50:L50)=0,"",IF(SUM(D50:L50)&gt;100,100,SUM(D50:L50)))</f>
        <v>41.1</v>
      </c>
      <c r="N50" s="52"/>
      <c r="O50" s="50" t="str">
        <f>IF(SUM(D50:L50)&gt;100,"^","")</f>
        <v/>
      </c>
      <c r="P50" s="38"/>
    </row>
    <row r="51" spans="2:16" s="25" customFormat="1" ht="15" customHeight="1">
      <c r="B51" s="41" t="s">
        <v>284</v>
      </c>
      <c r="C51" s="31" t="s">
        <v>47</v>
      </c>
      <c r="D51" s="40"/>
      <c r="E51" s="40"/>
      <c r="F51" s="40">
        <v>30</v>
      </c>
      <c r="G51" s="40"/>
      <c r="H51" s="40"/>
      <c r="I51" s="40"/>
      <c r="J51" s="40">
        <v>11.1</v>
      </c>
      <c r="K51" s="40"/>
      <c r="L51" s="40"/>
      <c r="M51" s="32">
        <f t="shared" si="10"/>
        <v>41.1</v>
      </c>
      <c r="N51" s="49"/>
      <c r="O51" s="51" t="str">
        <f>IF(AND(M50&lt;&gt;"",M51&lt;&gt;"",OR(D50&lt;&gt;D51,E50&lt;&gt;E51,F50&lt;&gt;F51,G50&lt;&gt;G51,H50&lt;&gt;H51,I50&lt;&gt;I51,J50&lt;&gt;J51,K50&lt;&gt;K51,L50&lt;&gt;L51)),"R","")</f>
        <v/>
      </c>
      <c r="P51" s="37"/>
    </row>
    <row r="52" spans="2:16" s="25" customFormat="1" ht="15" customHeight="1">
      <c r="B52" s="44" t="s">
        <v>281</v>
      </c>
      <c r="C52" s="81" t="s">
        <v>24</v>
      </c>
      <c r="D52" s="82"/>
      <c r="E52" s="82"/>
      <c r="F52" s="82">
        <v>30</v>
      </c>
      <c r="G52" s="82"/>
      <c r="H52" s="82"/>
      <c r="I52" s="82"/>
      <c r="J52" s="82">
        <v>11.1</v>
      </c>
      <c r="K52" s="82"/>
      <c r="L52" s="82"/>
      <c r="M52" s="83">
        <f>IF(SUM(D52:L52)=0,"",IF(SUM(D52:L52)&gt;100,100,SUM(D52:L52)))</f>
        <v>41.1</v>
      </c>
      <c r="N52" s="26" t="str">
        <f>IF(AND(M52&lt;&gt;"",OR(M52&lt;M50,M52&lt;M51)),"*","")</f>
        <v/>
      </c>
      <c r="O52" s="51" t="str">
        <f>IF(AND(M51&lt;&gt;"",M52&lt;&gt;"",OR(D51&lt;&gt;D52,E51&lt;&gt;E52,F51&lt;&gt;F52,G51&lt;&gt;G52,H51&lt;&gt;H52,I51&lt;&gt;I52,J51&lt;&gt;J52,K51&lt;&gt;K52,L51&lt;&gt;L52)),"R","")</f>
        <v/>
      </c>
      <c r="P52" s="39" t="str">
        <f>IF(SUM(D52:L52)=0,"",IF(SUM(D52:L52)&gt;100,"^",IF(SUM(D52:L52)&lt;30,"Ödeme Yok!","")))</f>
        <v/>
      </c>
    </row>
    <row r="53" spans="2:16" ht="3" customHeight="1">
      <c r="B53" s="27"/>
      <c r="C53" s="33"/>
      <c r="D53" s="33"/>
      <c r="E53" s="33"/>
      <c r="F53" s="33"/>
      <c r="G53" s="33"/>
      <c r="H53" s="33"/>
      <c r="I53" s="33"/>
      <c r="J53" s="33"/>
      <c r="K53" s="33"/>
      <c r="L53" s="33"/>
      <c r="M53" s="33"/>
      <c r="N53" s="36"/>
      <c r="O53" s="36"/>
    </row>
    <row r="54" spans="2:16" s="25" customFormat="1" ht="15" customHeight="1">
      <c r="B54" s="53" t="s">
        <v>44</v>
      </c>
      <c r="C54" s="31" t="s">
        <v>28</v>
      </c>
      <c r="D54" s="40"/>
      <c r="E54" s="40"/>
      <c r="F54" s="40">
        <v>22.8</v>
      </c>
      <c r="G54" s="40"/>
      <c r="H54" s="40"/>
      <c r="I54" s="40"/>
      <c r="J54" s="40">
        <v>24.9</v>
      </c>
      <c r="K54" s="40"/>
      <c r="L54" s="40"/>
      <c r="M54" s="32">
        <f t="shared" ref="M54:M55" si="11">IF(SUM(D54:L54)=0,"",IF(SUM(D54:L54)&gt;100,100,SUM(D54:L54)))</f>
        <v>47.7</v>
      </c>
      <c r="N54" s="52"/>
      <c r="O54" s="50" t="str">
        <f>IF(SUM(D54:L54)&gt;100,"^","")</f>
        <v/>
      </c>
      <c r="P54" s="38"/>
    </row>
    <row r="55" spans="2:16" s="25" customFormat="1" ht="15" customHeight="1">
      <c r="B55" s="41" t="s">
        <v>286</v>
      </c>
      <c r="C55" s="31" t="s">
        <v>47</v>
      </c>
      <c r="D55" s="40"/>
      <c r="E55" s="40"/>
      <c r="F55" s="40">
        <v>22.8</v>
      </c>
      <c r="G55" s="40"/>
      <c r="H55" s="40"/>
      <c r="I55" s="40"/>
      <c r="J55" s="40">
        <v>24.9</v>
      </c>
      <c r="K55" s="40"/>
      <c r="L55" s="40"/>
      <c r="M55" s="32">
        <f t="shared" si="11"/>
        <v>47.7</v>
      </c>
      <c r="N55" s="49"/>
      <c r="O55" s="51" t="str">
        <f>IF(AND(M54&lt;&gt;"",M55&lt;&gt;"",OR(D54&lt;&gt;D55,E54&lt;&gt;E55,F54&lt;&gt;F55,G54&lt;&gt;G55,H54&lt;&gt;H55,I54&lt;&gt;I55,J54&lt;&gt;J55,K54&lt;&gt;K55,L54&lt;&gt;L55)),"R","")</f>
        <v/>
      </c>
      <c r="P55" s="37"/>
    </row>
    <row r="56" spans="2:16" s="25" customFormat="1" ht="15" customHeight="1">
      <c r="B56" s="44" t="s">
        <v>285</v>
      </c>
      <c r="C56" s="81" t="s">
        <v>24</v>
      </c>
      <c r="D56" s="82"/>
      <c r="E56" s="82"/>
      <c r="F56" s="82">
        <v>22.8</v>
      </c>
      <c r="G56" s="82"/>
      <c r="H56" s="82"/>
      <c r="I56" s="82"/>
      <c r="J56" s="82">
        <v>23.1</v>
      </c>
      <c r="K56" s="82"/>
      <c r="L56" s="82"/>
      <c r="M56" s="83">
        <f>IF(SUM(D56:L56)=0,"",IF(SUM(D56:L56)&gt;100,100,SUM(D56:L56)))</f>
        <v>45.900000000000006</v>
      </c>
      <c r="N56" s="26" t="str">
        <f>IF(AND(M56&lt;&gt;"",OR(M56&lt;M54,M56&lt;M55)),"*","")</f>
        <v>*</v>
      </c>
      <c r="O56" s="51" t="str">
        <f>IF(AND(M55&lt;&gt;"",M56&lt;&gt;"",OR(D55&lt;&gt;D56,E55&lt;&gt;E56,F55&lt;&gt;F56,G55&lt;&gt;G56,H55&lt;&gt;H56,I55&lt;&gt;I56,J55&lt;&gt;J56,K55&lt;&gt;K56,L55&lt;&gt;L56)),"R","")</f>
        <v>R</v>
      </c>
      <c r="P56" s="39" t="str">
        <f>IF(SUM(D56:L56)=0,"",IF(SUM(D56:L56)&gt;100,"^",IF(SUM(D56:L56)&lt;30,"Ödeme Yok!","")))</f>
        <v/>
      </c>
    </row>
    <row r="57" spans="2:16" ht="3" customHeight="1">
      <c r="B57" s="27"/>
      <c r="C57" s="33"/>
      <c r="D57" s="33"/>
      <c r="E57" s="33"/>
      <c r="F57" s="33"/>
      <c r="G57" s="33"/>
      <c r="H57" s="33"/>
      <c r="I57" s="33"/>
      <c r="J57" s="33"/>
      <c r="K57" s="33"/>
      <c r="L57" s="33"/>
      <c r="M57" s="33"/>
      <c r="N57" s="36"/>
      <c r="O57" s="36"/>
    </row>
    <row r="58" spans="2:16" s="25" customFormat="1" ht="15" customHeight="1">
      <c r="B58" s="53" t="s">
        <v>44</v>
      </c>
      <c r="C58" s="31" t="s">
        <v>28</v>
      </c>
      <c r="D58" s="40"/>
      <c r="E58" s="40"/>
      <c r="F58" s="40">
        <v>30</v>
      </c>
      <c r="G58" s="40"/>
      <c r="H58" s="40"/>
      <c r="I58" s="40"/>
      <c r="J58" s="40">
        <v>30</v>
      </c>
      <c r="K58" s="40"/>
      <c r="L58" s="40"/>
      <c r="M58" s="32">
        <f t="shared" ref="M58:M59" si="12">IF(SUM(D58:L58)=0,"",IF(SUM(D58:L58)&gt;100,100,SUM(D58:L58)))</f>
        <v>60</v>
      </c>
      <c r="N58" s="52"/>
      <c r="O58" s="50" t="str">
        <f>IF(SUM(D58:L58)&gt;100,"^","")</f>
        <v/>
      </c>
      <c r="P58" s="38"/>
    </row>
    <row r="59" spans="2:16" s="25" customFormat="1" ht="15" customHeight="1">
      <c r="B59" s="41" t="s">
        <v>287</v>
      </c>
      <c r="C59" s="31" t="s">
        <v>47</v>
      </c>
      <c r="D59" s="40"/>
      <c r="E59" s="40"/>
      <c r="F59" s="40">
        <v>30</v>
      </c>
      <c r="G59" s="40"/>
      <c r="H59" s="40"/>
      <c r="I59" s="40"/>
      <c r="J59" s="40">
        <v>30</v>
      </c>
      <c r="K59" s="40"/>
      <c r="L59" s="40"/>
      <c r="M59" s="32">
        <f t="shared" si="12"/>
        <v>60</v>
      </c>
      <c r="N59" s="49"/>
      <c r="O59" s="51" t="str">
        <f>IF(AND(M58&lt;&gt;"",M59&lt;&gt;"",OR(D58&lt;&gt;D59,E58&lt;&gt;E59,F58&lt;&gt;F59,G58&lt;&gt;G59,H58&lt;&gt;H59,I58&lt;&gt;I59,J58&lt;&gt;J59,K58&lt;&gt;K59,L58&lt;&gt;L59)),"R","")</f>
        <v/>
      </c>
      <c r="P59" s="37"/>
    </row>
    <row r="60" spans="2:16" s="25" customFormat="1" ht="15" customHeight="1">
      <c r="B60" s="44" t="s">
        <v>285</v>
      </c>
      <c r="C60" s="81" t="s">
        <v>24</v>
      </c>
      <c r="D60" s="82"/>
      <c r="E60" s="82"/>
      <c r="F60" s="82">
        <v>30</v>
      </c>
      <c r="G60" s="82"/>
      <c r="H60" s="82"/>
      <c r="I60" s="82"/>
      <c r="J60" s="82">
        <v>30</v>
      </c>
      <c r="K60" s="82"/>
      <c r="L60" s="82"/>
      <c r="M60" s="83">
        <f>IF(SUM(D60:L60)=0,"",IF(SUM(D60:L60)&gt;100,100,SUM(D60:L60)))</f>
        <v>60</v>
      </c>
      <c r="N60" s="26" t="str">
        <f>IF(AND(M60&lt;&gt;"",OR(M60&lt;M58,M60&lt;M59)),"*","")</f>
        <v/>
      </c>
      <c r="O60" s="51" t="str">
        <f>IF(AND(M59&lt;&gt;"",M60&lt;&gt;"",OR(D59&lt;&gt;D60,E59&lt;&gt;E60,F59&lt;&gt;F60,G59&lt;&gt;G60,H59&lt;&gt;H60,I59&lt;&gt;I60,J59&lt;&gt;J60,K59&lt;&gt;K60,L59&lt;&gt;L60)),"R","")</f>
        <v/>
      </c>
      <c r="P60" s="39" t="str">
        <f>IF(SUM(D60:L60)=0,"",IF(SUM(D60:L60)&gt;100,"^",IF(SUM(D60:L60)&lt;30,"Ödeme Yok!","")))</f>
        <v/>
      </c>
    </row>
    <row r="61" spans="2:16" ht="3" customHeight="1">
      <c r="B61" s="27"/>
      <c r="C61" s="33"/>
      <c r="D61" s="33"/>
      <c r="E61" s="33"/>
      <c r="F61" s="33"/>
      <c r="G61" s="33"/>
      <c r="H61" s="33"/>
      <c r="I61" s="33"/>
      <c r="J61" s="33"/>
      <c r="K61" s="33"/>
      <c r="L61" s="33"/>
      <c r="M61" s="33"/>
      <c r="N61" s="36"/>
      <c r="O61" s="36"/>
    </row>
    <row r="62" spans="2:16" s="25" customFormat="1" ht="15" customHeight="1">
      <c r="B62" s="53" t="s">
        <v>106</v>
      </c>
      <c r="C62" s="31" t="s">
        <v>28</v>
      </c>
      <c r="D62" s="40"/>
      <c r="E62" s="40"/>
      <c r="F62" s="40">
        <v>20.7</v>
      </c>
      <c r="G62" s="40"/>
      <c r="H62" s="40"/>
      <c r="I62" s="40"/>
      <c r="J62" s="40">
        <v>11.4</v>
      </c>
      <c r="K62" s="40">
        <v>18</v>
      </c>
      <c r="L62" s="40"/>
      <c r="M62" s="32">
        <f t="shared" ref="M62:M63" si="13">IF(SUM(D62:L62)=0,"",IF(SUM(D62:L62)&gt;100,100,SUM(D62:L62)))</f>
        <v>50.1</v>
      </c>
      <c r="N62" s="52"/>
      <c r="O62" s="50" t="str">
        <f>IF(SUM(D62:L62)&gt;100,"^","")</f>
        <v/>
      </c>
      <c r="P62" s="38"/>
    </row>
    <row r="63" spans="2:16" s="25" customFormat="1" ht="15" customHeight="1">
      <c r="B63" s="41" t="s">
        <v>289</v>
      </c>
      <c r="C63" s="31" t="s">
        <v>47</v>
      </c>
      <c r="D63" s="40"/>
      <c r="E63" s="40"/>
      <c r="F63" s="40">
        <v>20.7</v>
      </c>
      <c r="G63" s="40"/>
      <c r="H63" s="40"/>
      <c r="I63" s="40"/>
      <c r="J63" s="40">
        <v>11.4</v>
      </c>
      <c r="K63" s="40">
        <v>18</v>
      </c>
      <c r="L63" s="40"/>
      <c r="M63" s="32">
        <f t="shared" si="13"/>
        <v>50.1</v>
      </c>
      <c r="N63" s="49"/>
      <c r="O63" s="51" t="str">
        <f>IF(AND(M62&lt;&gt;"",M63&lt;&gt;"",OR(D62&lt;&gt;D63,E62&lt;&gt;E63,F62&lt;&gt;F63,G62&lt;&gt;G63,H62&lt;&gt;H63,I62&lt;&gt;I63,J62&lt;&gt;J63,K62&lt;&gt;K63,L62&lt;&gt;L63)),"R","")</f>
        <v/>
      </c>
      <c r="P63" s="37"/>
    </row>
    <row r="64" spans="2:16" s="25" customFormat="1" ht="15" customHeight="1">
      <c r="B64" s="44" t="s">
        <v>288</v>
      </c>
      <c r="C64" s="81" t="s">
        <v>24</v>
      </c>
      <c r="D64" s="82"/>
      <c r="E64" s="82"/>
      <c r="F64" s="82">
        <v>20.7</v>
      </c>
      <c r="G64" s="82"/>
      <c r="H64" s="82"/>
      <c r="I64" s="82"/>
      <c r="J64" s="82">
        <v>11.4</v>
      </c>
      <c r="K64" s="82">
        <v>18</v>
      </c>
      <c r="L64" s="82"/>
      <c r="M64" s="83">
        <f>IF(SUM(D64:L64)=0,"",IF(SUM(D64:L64)&gt;100,100,SUM(D64:L64)))</f>
        <v>50.1</v>
      </c>
      <c r="N64" s="26" t="str">
        <f>IF(AND(M64&lt;&gt;"",OR(M64&lt;M62,M64&lt;M63)),"*","")</f>
        <v/>
      </c>
      <c r="O64" s="51" t="str">
        <f>IF(AND(M63&lt;&gt;"",M64&lt;&gt;"",OR(D63&lt;&gt;D64,E63&lt;&gt;E64,F63&lt;&gt;F64,G63&lt;&gt;G64,H63&lt;&gt;H64,I63&lt;&gt;I64,J63&lt;&gt;J64,K63&lt;&gt;K64,L63&lt;&gt;L64)),"R","")</f>
        <v/>
      </c>
      <c r="P64" s="39" t="str">
        <f>IF(SUM(D64:L64)=0,"",IF(SUM(D64:L64)&gt;100,"^",IF(SUM(D64:L64)&lt;30,"Ödeme Yok!","")))</f>
        <v/>
      </c>
    </row>
    <row r="65" spans="2:16" ht="3" customHeight="1">
      <c r="B65" s="27"/>
      <c r="C65" s="33"/>
      <c r="D65" s="33"/>
      <c r="E65" s="33"/>
      <c r="F65" s="33"/>
      <c r="G65" s="33"/>
      <c r="H65" s="33"/>
      <c r="I65" s="33"/>
      <c r="J65" s="33"/>
      <c r="K65" s="33"/>
      <c r="L65" s="33"/>
      <c r="M65" s="33"/>
      <c r="N65" s="36"/>
      <c r="O65" s="36"/>
    </row>
    <row r="66" spans="2:16" s="25" customFormat="1" ht="15" customHeight="1">
      <c r="B66" s="53" t="s">
        <v>106</v>
      </c>
      <c r="C66" s="31" t="s">
        <v>28</v>
      </c>
      <c r="D66" s="40"/>
      <c r="E66" s="40"/>
      <c r="F66" s="40">
        <v>30</v>
      </c>
      <c r="G66" s="40"/>
      <c r="H66" s="40"/>
      <c r="I66" s="40"/>
      <c r="J66" s="40">
        <v>21.3</v>
      </c>
      <c r="K66" s="40">
        <v>20</v>
      </c>
      <c r="L66" s="40"/>
      <c r="M66" s="32">
        <f t="shared" ref="M66:M67" si="14">IF(SUM(D66:L66)=0,"",IF(SUM(D66:L66)&gt;100,100,SUM(D66:L66)))</f>
        <v>71.3</v>
      </c>
      <c r="N66" s="52"/>
      <c r="O66" s="50" t="str">
        <f>IF(SUM(D66:L66)&gt;100,"^","")</f>
        <v/>
      </c>
      <c r="P66" s="38"/>
    </row>
    <row r="67" spans="2:16" s="25" customFormat="1" ht="15" customHeight="1">
      <c r="B67" s="41" t="s">
        <v>290</v>
      </c>
      <c r="C67" s="31" t="s">
        <v>47</v>
      </c>
      <c r="D67" s="40"/>
      <c r="E67" s="40"/>
      <c r="F67" s="40">
        <v>30</v>
      </c>
      <c r="G67" s="40"/>
      <c r="H67" s="40"/>
      <c r="I67" s="40"/>
      <c r="J67" s="40">
        <v>21.3</v>
      </c>
      <c r="K67" s="40">
        <v>20</v>
      </c>
      <c r="L67" s="40"/>
      <c r="M67" s="32">
        <f t="shared" si="14"/>
        <v>71.3</v>
      </c>
      <c r="N67" s="49"/>
      <c r="O67" s="51" t="str">
        <f>IF(AND(M66&lt;&gt;"",M67&lt;&gt;"",OR(D66&lt;&gt;D67,E66&lt;&gt;E67,F66&lt;&gt;F67,G66&lt;&gt;G67,H66&lt;&gt;H67,I66&lt;&gt;I67,J66&lt;&gt;J67,K66&lt;&gt;K67,L66&lt;&gt;L67)),"R","")</f>
        <v/>
      </c>
      <c r="P67" s="37"/>
    </row>
    <row r="68" spans="2:16" s="25" customFormat="1" ht="15" customHeight="1">
      <c r="B68" s="44" t="s">
        <v>288</v>
      </c>
      <c r="C68" s="81" t="s">
        <v>24</v>
      </c>
      <c r="D68" s="82"/>
      <c r="E68" s="82"/>
      <c r="F68" s="82">
        <v>15</v>
      </c>
      <c r="G68" s="82"/>
      <c r="H68" s="82"/>
      <c r="I68" s="82"/>
      <c r="J68" s="82">
        <v>21.3</v>
      </c>
      <c r="K68" s="82">
        <v>20</v>
      </c>
      <c r="L68" s="82"/>
      <c r="M68" s="83">
        <f>IF(SUM(D68:L68)=0,"",IF(SUM(D68:L68)&gt;100,100,SUM(D68:L68)))</f>
        <v>56.3</v>
      </c>
      <c r="N68" s="26" t="str">
        <f>IF(AND(M68&lt;&gt;"",OR(M68&lt;M66,M68&lt;M67)),"*","")</f>
        <v>*</v>
      </c>
      <c r="O68" s="51" t="str">
        <f>IF(AND(M67&lt;&gt;"",M68&lt;&gt;"",OR(D67&lt;&gt;D68,E67&lt;&gt;E68,F67&lt;&gt;F68,G67&lt;&gt;G68,H67&lt;&gt;H68,I67&lt;&gt;I68,J67&lt;&gt;J68,K67&lt;&gt;K68,L67&lt;&gt;L68)),"R","")</f>
        <v>R</v>
      </c>
      <c r="P68" s="39" t="str">
        <f>IF(SUM(D68:L68)=0,"",IF(SUM(D68:L68)&gt;100,"^",IF(SUM(D68:L68)&lt;30,"Ödeme Yok!","")))</f>
        <v/>
      </c>
    </row>
    <row r="69" spans="2:16" ht="3" customHeight="1">
      <c r="B69" s="27"/>
      <c r="C69" s="33"/>
      <c r="D69" s="33"/>
      <c r="E69" s="33"/>
      <c r="F69" s="33"/>
      <c r="G69" s="33"/>
      <c r="H69" s="33"/>
      <c r="I69" s="33"/>
      <c r="J69" s="33"/>
      <c r="K69" s="33"/>
      <c r="L69" s="33"/>
      <c r="M69" s="33"/>
      <c r="N69" s="36"/>
      <c r="O69" s="36"/>
    </row>
    <row r="70" spans="2:16" s="25" customFormat="1" ht="15" customHeight="1">
      <c r="B70" s="53" t="s">
        <v>106</v>
      </c>
      <c r="C70" s="31" t="s">
        <v>28</v>
      </c>
      <c r="D70" s="40"/>
      <c r="E70" s="40"/>
      <c r="F70" s="40">
        <v>29.64</v>
      </c>
      <c r="G70" s="40"/>
      <c r="H70" s="40"/>
      <c r="I70" s="40"/>
      <c r="J70" s="40">
        <v>30</v>
      </c>
      <c r="K70" s="40">
        <v>9.6</v>
      </c>
      <c r="L70" s="40"/>
      <c r="M70" s="32">
        <f t="shared" ref="M70:M71" si="15">IF(SUM(D70:L70)=0,"",IF(SUM(D70:L70)&gt;100,100,SUM(D70:L70)))</f>
        <v>69.239999999999995</v>
      </c>
      <c r="N70" s="52"/>
      <c r="O70" s="50" t="str">
        <f>IF(SUM(D70:L70)&gt;100,"^","")</f>
        <v/>
      </c>
      <c r="P70" s="38"/>
    </row>
    <row r="71" spans="2:16" s="25" customFormat="1" ht="15" customHeight="1">
      <c r="B71" s="41" t="s">
        <v>291</v>
      </c>
      <c r="C71" s="31" t="s">
        <v>47</v>
      </c>
      <c r="D71" s="40"/>
      <c r="E71" s="40"/>
      <c r="F71" s="40">
        <v>29.64</v>
      </c>
      <c r="G71" s="40"/>
      <c r="H71" s="40"/>
      <c r="I71" s="40"/>
      <c r="J71" s="40">
        <v>30</v>
      </c>
      <c r="K71" s="40">
        <v>9.6</v>
      </c>
      <c r="L71" s="40"/>
      <c r="M71" s="32">
        <f t="shared" si="15"/>
        <v>69.239999999999995</v>
      </c>
      <c r="N71" s="49"/>
      <c r="O71" s="51" t="str">
        <f>IF(AND(M70&lt;&gt;"",M71&lt;&gt;"",OR(D70&lt;&gt;D71,E70&lt;&gt;E71,F70&lt;&gt;F71,G70&lt;&gt;G71,H70&lt;&gt;H71,I70&lt;&gt;I71,J70&lt;&gt;J71,K70&lt;&gt;K71,L70&lt;&gt;L71)),"R","")</f>
        <v/>
      </c>
      <c r="P71" s="37"/>
    </row>
    <row r="72" spans="2:16" s="25" customFormat="1" ht="15" customHeight="1">
      <c r="B72" s="44" t="s">
        <v>288</v>
      </c>
      <c r="C72" s="81" t="s">
        <v>24</v>
      </c>
      <c r="D72" s="82"/>
      <c r="E72" s="82"/>
      <c r="F72" s="82">
        <v>29.64</v>
      </c>
      <c r="G72" s="82"/>
      <c r="H72" s="82"/>
      <c r="I72" s="82"/>
      <c r="J72" s="82">
        <v>30</v>
      </c>
      <c r="K72" s="82">
        <v>9.6</v>
      </c>
      <c r="L72" s="82"/>
      <c r="M72" s="83">
        <f>IF(SUM(D72:L72)=0,"",IF(SUM(D72:L72)&gt;100,100,SUM(D72:L72)))</f>
        <v>69.239999999999995</v>
      </c>
      <c r="N72" s="26" t="str">
        <f>IF(AND(M72&lt;&gt;"",OR(M72&lt;M70,M72&lt;M71)),"*","")</f>
        <v/>
      </c>
      <c r="O72" s="51" t="str">
        <f>IF(AND(M71&lt;&gt;"",M72&lt;&gt;"",OR(D71&lt;&gt;D72,E71&lt;&gt;E72,F71&lt;&gt;F72,G71&lt;&gt;G72,H71&lt;&gt;H72,I71&lt;&gt;I72,J71&lt;&gt;J72,K71&lt;&gt;K72,L71&lt;&gt;L72)),"R","")</f>
        <v/>
      </c>
      <c r="P72" s="39" t="str">
        <f>IF(SUM(D72:L72)=0,"",IF(SUM(D72:L72)&gt;100,"^",IF(SUM(D72:L72)&lt;30,"Ödeme Yok!","")))</f>
        <v/>
      </c>
    </row>
    <row r="73" spans="2:16" ht="3" customHeight="1">
      <c r="B73" s="27"/>
      <c r="C73" s="33"/>
      <c r="D73" s="33"/>
      <c r="E73" s="33"/>
      <c r="F73" s="33"/>
      <c r="G73" s="33"/>
      <c r="H73" s="33"/>
      <c r="I73" s="33"/>
      <c r="J73" s="33"/>
      <c r="K73" s="33"/>
      <c r="L73" s="33"/>
      <c r="M73" s="33"/>
      <c r="N73" s="36"/>
      <c r="O73" s="36"/>
    </row>
    <row r="74" spans="2:16" s="25" customFormat="1" ht="15" customHeight="1">
      <c r="B74" s="53" t="s">
        <v>106</v>
      </c>
      <c r="C74" s="31" t="s">
        <v>28</v>
      </c>
      <c r="D74" s="40"/>
      <c r="E74" s="40"/>
      <c r="F74" s="40">
        <v>16.14</v>
      </c>
      <c r="G74" s="40"/>
      <c r="H74" s="40"/>
      <c r="I74" s="40"/>
      <c r="J74" s="40">
        <v>30</v>
      </c>
      <c r="K74" s="40">
        <v>9.6</v>
      </c>
      <c r="L74" s="40"/>
      <c r="M74" s="32">
        <f t="shared" ref="M74:M75" si="16">IF(SUM(D74:L74)=0,"",IF(SUM(D74:L74)&gt;100,100,SUM(D74:L74)))</f>
        <v>55.74</v>
      </c>
      <c r="N74" s="52"/>
      <c r="O74" s="50" t="str">
        <f>IF(SUM(D74:L74)&gt;100,"^","")</f>
        <v/>
      </c>
      <c r="P74" s="38"/>
    </row>
    <row r="75" spans="2:16" s="25" customFormat="1" ht="15" customHeight="1">
      <c r="B75" s="41" t="s">
        <v>292</v>
      </c>
      <c r="C75" s="31" t="s">
        <v>47</v>
      </c>
      <c r="D75" s="40"/>
      <c r="E75" s="40"/>
      <c r="F75" s="40">
        <v>16.14</v>
      </c>
      <c r="G75" s="40"/>
      <c r="H75" s="40"/>
      <c r="I75" s="40"/>
      <c r="J75" s="40">
        <v>30</v>
      </c>
      <c r="K75" s="40">
        <v>9.6</v>
      </c>
      <c r="L75" s="40"/>
      <c r="M75" s="32">
        <f t="shared" si="16"/>
        <v>55.74</v>
      </c>
      <c r="N75" s="49"/>
      <c r="O75" s="51" t="str">
        <f>IF(AND(M74&lt;&gt;"",M75&lt;&gt;"",OR(D74&lt;&gt;D75,E74&lt;&gt;E75,F74&lt;&gt;F75,G74&lt;&gt;G75,H74&lt;&gt;H75,I74&lt;&gt;I75,J74&lt;&gt;J75,K74&lt;&gt;K75,L74&lt;&gt;L75)),"R","")</f>
        <v/>
      </c>
      <c r="P75" s="37"/>
    </row>
    <row r="76" spans="2:16" s="25" customFormat="1" ht="15" customHeight="1">
      <c r="B76" s="44" t="s">
        <v>288</v>
      </c>
      <c r="C76" s="81" t="s">
        <v>24</v>
      </c>
      <c r="D76" s="82"/>
      <c r="E76" s="82"/>
      <c r="F76" s="82">
        <v>16.14</v>
      </c>
      <c r="G76" s="82"/>
      <c r="H76" s="82"/>
      <c r="I76" s="82"/>
      <c r="J76" s="82">
        <v>30</v>
      </c>
      <c r="K76" s="82">
        <v>9.6</v>
      </c>
      <c r="L76" s="82"/>
      <c r="M76" s="83">
        <f>IF(SUM(D76:L76)=0,"",IF(SUM(D76:L76)&gt;100,100,SUM(D76:L76)))</f>
        <v>55.74</v>
      </c>
      <c r="N76" s="26" t="str">
        <f>IF(AND(M76&lt;&gt;"",OR(M76&lt;M74,M76&lt;M75)),"*","")</f>
        <v/>
      </c>
      <c r="O76" s="51" t="str">
        <f>IF(AND(M75&lt;&gt;"",M76&lt;&gt;"",OR(D75&lt;&gt;D76,E75&lt;&gt;E76,F75&lt;&gt;F76,G75&lt;&gt;G76,H75&lt;&gt;H76,I75&lt;&gt;I76,J75&lt;&gt;J76,K75&lt;&gt;K76,L75&lt;&gt;L76)),"R","")</f>
        <v/>
      </c>
      <c r="P76" s="39" t="str">
        <f>IF(SUM(D76:L76)=0,"",IF(SUM(D76:L76)&gt;100,"^",IF(SUM(D76:L76)&lt;30,"Ödeme Yok!","")))</f>
        <v/>
      </c>
    </row>
    <row r="77" spans="2:16" ht="3" customHeight="1">
      <c r="B77" s="27"/>
      <c r="C77" s="33"/>
      <c r="D77" s="33"/>
      <c r="E77" s="33"/>
      <c r="F77" s="33"/>
      <c r="G77" s="33"/>
      <c r="H77" s="33"/>
      <c r="I77" s="33"/>
      <c r="J77" s="33"/>
      <c r="K77" s="33"/>
      <c r="L77" s="33"/>
      <c r="M77" s="33"/>
      <c r="N77" s="36"/>
      <c r="O77" s="36"/>
    </row>
    <row r="78" spans="2:16" s="25" customFormat="1" ht="15" customHeight="1">
      <c r="B78" s="53" t="s">
        <v>107</v>
      </c>
      <c r="C78" s="31" t="s">
        <v>28</v>
      </c>
      <c r="D78" s="40"/>
      <c r="E78" s="40"/>
      <c r="F78" s="40">
        <v>29.64</v>
      </c>
      <c r="G78" s="40"/>
      <c r="H78" s="40"/>
      <c r="I78" s="40"/>
      <c r="J78" s="40">
        <v>30</v>
      </c>
      <c r="K78" s="40"/>
      <c r="L78" s="40"/>
      <c r="M78" s="32">
        <f t="shared" ref="M78:M79" si="17">IF(SUM(D78:L78)=0,"",IF(SUM(D78:L78)&gt;100,100,SUM(D78:L78)))</f>
        <v>59.64</v>
      </c>
      <c r="N78" s="52"/>
      <c r="O78" s="50" t="str">
        <f>IF(SUM(D78:L78)&gt;100,"^","")</f>
        <v/>
      </c>
      <c r="P78" s="38"/>
    </row>
    <row r="79" spans="2:16" s="25" customFormat="1" ht="15" customHeight="1">
      <c r="B79" s="41" t="s">
        <v>293</v>
      </c>
      <c r="C79" s="31" t="s">
        <v>47</v>
      </c>
      <c r="D79" s="40"/>
      <c r="E79" s="40"/>
      <c r="F79" s="40">
        <v>29.64</v>
      </c>
      <c r="G79" s="40"/>
      <c r="H79" s="40"/>
      <c r="I79" s="40"/>
      <c r="J79" s="40">
        <v>30</v>
      </c>
      <c r="K79" s="40"/>
      <c r="L79" s="40"/>
      <c r="M79" s="32">
        <f t="shared" si="17"/>
        <v>59.64</v>
      </c>
      <c r="N79" s="49"/>
      <c r="O79" s="51" t="str">
        <f>IF(AND(M78&lt;&gt;"",M79&lt;&gt;"",OR(D78&lt;&gt;D79,E78&lt;&gt;E79,F78&lt;&gt;F79,G78&lt;&gt;G79,H78&lt;&gt;H79,I78&lt;&gt;I79,J78&lt;&gt;J79,K78&lt;&gt;K79,L78&lt;&gt;L79)),"R","")</f>
        <v/>
      </c>
      <c r="P79" s="37"/>
    </row>
    <row r="80" spans="2:16" s="25" customFormat="1" ht="15" customHeight="1">
      <c r="B80" s="44" t="s">
        <v>288</v>
      </c>
      <c r="C80" s="81" t="s">
        <v>24</v>
      </c>
      <c r="D80" s="82"/>
      <c r="E80" s="82"/>
      <c r="F80" s="82">
        <v>29.64</v>
      </c>
      <c r="G80" s="82"/>
      <c r="H80" s="82"/>
      <c r="I80" s="82"/>
      <c r="J80" s="82">
        <v>30</v>
      </c>
      <c r="K80" s="82"/>
      <c r="L80" s="82"/>
      <c r="M80" s="83">
        <f>IF(SUM(D80:L80)=0,"",IF(SUM(D80:L80)&gt;100,100,SUM(D80:L80)))</f>
        <v>59.64</v>
      </c>
      <c r="N80" s="26" t="str">
        <f>IF(AND(M80&lt;&gt;"",OR(M80&lt;M78,M80&lt;M79)),"*","")</f>
        <v/>
      </c>
      <c r="O80" s="51" t="str">
        <f>IF(AND(M79&lt;&gt;"",M80&lt;&gt;"",OR(D79&lt;&gt;D80,E79&lt;&gt;E80,F79&lt;&gt;F80,G79&lt;&gt;G80,H79&lt;&gt;H80,I79&lt;&gt;I80,J79&lt;&gt;J80,K79&lt;&gt;K80,L79&lt;&gt;L80)),"R","")</f>
        <v/>
      </c>
      <c r="P80" s="39" t="str">
        <f>IF(SUM(D80:L80)=0,"",IF(SUM(D80:L80)&gt;100,"^",IF(SUM(D80:L80)&lt;30,"Ödeme Yok!","")))</f>
        <v/>
      </c>
    </row>
    <row r="81" spans="2:16" ht="3" customHeight="1">
      <c r="B81" s="27"/>
      <c r="C81" s="33"/>
      <c r="D81" s="33"/>
      <c r="E81" s="33"/>
      <c r="F81" s="33"/>
      <c r="G81" s="33"/>
      <c r="H81" s="33"/>
      <c r="I81" s="33"/>
      <c r="J81" s="33"/>
      <c r="K81" s="33"/>
      <c r="L81" s="33"/>
      <c r="M81" s="33"/>
      <c r="N81" s="36"/>
      <c r="O81" s="36"/>
    </row>
    <row r="82" spans="2:16" s="25" customFormat="1" ht="15" customHeight="1">
      <c r="B82" s="53" t="s">
        <v>44</v>
      </c>
      <c r="C82" s="31" t="s">
        <v>28</v>
      </c>
      <c r="D82" s="40"/>
      <c r="E82" s="40"/>
      <c r="F82" s="40">
        <v>30</v>
      </c>
      <c r="G82" s="40"/>
      <c r="H82" s="40"/>
      <c r="I82" s="40"/>
      <c r="J82" s="40">
        <v>30</v>
      </c>
      <c r="K82" s="40">
        <v>20</v>
      </c>
      <c r="L82" s="40"/>
      <c r="M82" s="32">
        <f t="shared" ref="M82:M83" si="18">IF(SUM(D82:L82)=0,"",IF(SUM(D82:L82)&gt;100,100,SUM(D82:L82)))</f>
        <v>80</v>
      </c>
      <c r="N82" s="52"/>
      <c r="O82" s="50" t="str">
        <f>IF(SUM(D82:L82)&gt;100,"^","")</f>
        <v/>
      </c>
      <c r="P82" s="38"/>
    </row>
    <row r="83" spans="2:16" s="25" customFormat="1" ht="15" customHeight="1">
      <c r="B83" s="41" t="s">
        <v>294</v>
      </c>
      <c r="C83" s="31" t="s">
        <v>47</v>
      </c>
      <c r="D83" s="40"/>
      <c r="E83" s="40"/>
      <c r="F83" s="40">
        <v>30</v>
      </c>
      <c r="G83" s="40"/>
      <c r="H83" s="40"/>
      <c r="I83" s="40"/>
      <c r="J83" s="40">
        <v>0</v>
      </c>
      <c r="K83" s="40">
        <v>20</v>
      </c>
      <c r="L83" s="40"/>
      <c r="M83" s="32">
        <f t="shared" si="18"/>
        <v>50</v>
      </c>
      <c r="N83" s="49"/>
      <c r="O83" s="51" t="str">
        <f>IF(AND(M82&lt;&gt;"",M83&lt;&gt;"",OR(D82&lt;&gt;D83,E82&lt;&gt;E83,F82&lt;&gt;F83,G82&lt;&gt;G83,H82&lt;&gt;H83,I82&lt;&gt;I83,J82&lt;&gt;J83,K82&lt;&gt;K83,L82&lt;&gt;L83)),"R","")</f>
        <v>R</v>
      </c>
      <c r="P83" s="37"/>
    </row>
    <row r="84" spans="2:16" s="25" customFormat="1" ht="15" customHeight="1">
      <c r="B84" s="44" t="s">
        <v>288</v>
      </c>
      <c r="C84" s="81" t="s">
        <v>24</v>
      </c>
      <c r="D84" s="82"/>
      <c r="E84" s="82"/>
      <c r="F84" s="82">
        <v>30</v>
      </c>
      <c r="G84" s="82"/>
      <c r="H84" s="82"/>
      <c r="I84" s="82"/>
      <c r="J84" s="82">
        <v>30</v>
      </c>
      <c r="K84" s="82">
        <v>20</v>
      </c>
      <c r="L84" s="82"/>
      <c r="M84" s="83">
        <f>IF(SUM(D84:L84)=0,"",IF(SUM(D84:L84)&gt;100,100,SUM(D84:L84)))</f>
        <v>80</v>
      </c>
      <c r="N84" s="26" t="str">
        <f>IF(AND(M84&lt;&gt;"",OR(M84&lt;M82,M84&lt;M83)),"*","")</f>
        <v/>
      </c>
      <c r="O84" s="51" t="str">
        <f>IF(AND(M83&lt;&gt;"",M84&lt;&gt;"",OR(D83&lt;&gt;D84,E83&lt;&gt;E84,F83&lt;&gt;F84,G83&lt;&gt;G84,H83&lt;&gt;H84,I83&lt;&gt;I84,J83&lt;&gt;J84,K83&lt;&gt;K84,L83&lt;&gt;L84)),"R","")</f>
        <v>R</v>
      </c>
      <c r="P84" s="39" t="str">
        <f>IF(SUM(D84:L84)=0,"",IF(SUM(D84:L84)&gt;100,"^",IF(SUM(D84:L84)&lt;30,"Ödeme Yok!","")))</f>
        <v/>
      </c>
    </row>
    <row r="85" spans="2:16" ht="3" customHeight="1">
      <c r="B85" s="27"/>
      <c r="C85" s="33"/>
      <c r="D85" s="33"/>
      <c r="E85" s="33"/>
      <c r="F85" s="33"/>
      <c r="G85" s="33"/>
      <c r="H85" s="33"/>
      <c r="I85" s="33"/>
      <c r="J85" s="33"/>
      <c r="K85" s="33"/>
      <c r="L85" s="33"/>
      <c r="M85" s="33"/>
      <c r="N85" s="36"/>
      <c r="O85" s="36"/>
    </row>
    <row r="86" spans="2:16" s="25" customFormat="1" ht="15" customHeight="1">
      <c r="B86" s="53" t="s">
        <v>21</v>
      </c>
      <c r="C86" s="31" t="s">
        <v>28</v>
      </c>
      <c r="D86" s="40"/>
      <c r="E86" s="40"/>
      <c r="F86" s="40">
        <v>21.645</v>
      </c>
      <c r="G86" s="40"/>
      <c r="H86" s="40"/>
      <c r="I86" s="40"/>
      <c r="J86" s="40">
        <v>30</v>
      </c>
      <c r="K86" s="40">
        <v>4.2</v>
      </c>
      <c r="L86" s="40"/>
      <c r="M86" s="32">
        <f t="shared" ref="M86:M87" si="19">IF(SUM(D86:L86)=0,"",IF(SUM(D86:L86)&gt;100,100,SUM(D86:L86)))</f>
        <v>55.844999999999999</v>
      </c>
      <c r="N86" s="52"/>
      <c r="O86" s="50" t="str">
        <f>IF(SUM(D86:L86)&gt;100,"^","")</f>
        <v/>
      </c>
      <c r="P86" s="38"/>
    </row>
    <row r="87" spans="2:16" s="25" customFormat="1" ht="15" customHeight="1">
      <c r="B87" s="41" t="s">
        <v>295</v>
      </c>
      <c r="C87" s="31" t="s">
        <v>47</v>
      </c>
      <c r="D87" s="40"/>
      <c r="E87" s="40"/>
      <c r="F87" s="40">
        <v>21.645</v>
      </c>
      <c r="G87" s="40"/>
      <c r="H87" s="40"/>
      <c r="I87" s="40"/>
      <c r="J87" s="40">
        <v>30</v>
      </c>
      <c r="K87" s="40">
        <v>4.2</v>
      </c>
      <c r="L87" s="40"/>
      <c r="M87" s="32">
        <f t="shared" si="19"/>
        <v>55.844999999999999</v>
      </c>
      <c r="N87" s="49"/>
      <c r="O87" s="51" t="str">
        <f>IF(AND(M86&lt;&gt;"",M87&lt;&gt;"",OR(D86&lt;&gt;D87,E86&lt;&gt;E87,F86&lt;&gt;F87,G86&lt;&gt;G87,H86&lt;&gt;H87,I86&lt;&gt;I87,J86&lt;&gt;J87,K86&lt;&gt;K87,L86&lt;&gt;L87)),"R","")</f>
        <v/>
      </c>
      <c r="P87" s="37"/>
    </row>
    <row r="88" spans="2:16" s="25" customFormat="1" ht="15" customHeight="1">
      <c r="B88" s="44" t="s">
        <v>288</v>
      </c>
      <c r="C88" s="81" t="s">
        <v>24</v>
      </c>
      <c r="D88" s="82"/>
      <c r="E88" s="82"/>
      <c r="F88" s="82">
        <v>21.645</v>
      </c>
      <c r="G88" s="82"/>
      <c r="H88" s="82"/>
      <c r="I88" s="82"/>
      <c r="J88" s="82">
        <v>30</v>
      </c>
      <c r="K88" s="82">
        <v>4.2</v>
      </c>
      <c r="L88" s="82"/>
      <c r="M88" s="83">
        <f>IF(SUM(D88:L88)=0,"",IF(SUM(D88:L88)&gt;100,100,SUM(D88:L88)))</f>
        <v>55.844999999999999</v>
      </c>
      <c r="N88" s="26" t="str">
        <f>IF(AND(M88&lt;&gt;"",OR(M88&lt;M86,M88&lt;M87)),"*","")</f>
        <v/>
      </c>
      <c r="O88" s="51" t="str">
        <f>IF(AND(M87&lt;&gt;"",M88&lt;&gt;"",OR(D87&lt;&gt;D88,E87&lt;&gt;E88,F87&lt;&gt;F88,G87&lt;&gt;G88,H87&lt;&gt;H88,I87&lt;&gt;I88,J87&lt;&gt;J88,K87&lt;&gt;K88,L87&lt;&gt;L88)),"R","")</f>
        <v/>
      </c>
      <c r="P88" s="39" t="str">
        <f>IF(SUM(D88:L88)=0,"",IF(SUM(D88:L88)&gt;100,"^",IF(SUM(D88:L88)&lt;30,"Ödeme Yok!","")))</f>
        <v/>
      </c>
    </row>
    <row r="89" spans="2:16" ht="21.75" customHeight="1">
      <c r="B89" s="27"/>
      <c r="C89" s="33"/>
      <c r="D89" s="33"/>
      <c r="E89" s="33"/>
      <c r="F89" s="33"/>
      <c r="G89" s="33"/>
      <c r="H89" s="33"/>
      <c r="I89" s="33"/>
      <c r="J89" s="33"/>
      <c r="K89" s="33"/>
      <c r="L89" s="33"/>
      <c r="M89" s="33"/>
      <c r="N89" s="36"/>
      <c r="O89" s="36"/>
    </row>
    <row r="90" spans="2:16" s="25" customFormat="1" ht="15" customHeight="1">
      <c r="B90" s="53" t="s">
        <v>44</v>
      </c>
      <c r="C90" s="31" t="s">
        <v>28</v>
      </c>
      <c r="D90" s="40"/>
      <c r="E90" s="40"/>
      <c r="F90" s="40">
        <v>18.420000000000002</v>
      </c>
      <c r="G90" s="40"/>
      <c r="H90" s="40"/>
      <c r="I90" s="40"/>
      <c r="J90" s="40">
        <v>30</v>
      </c>
      <c r="K90" s="40"/>
      <c r="L90" s="40"/>
      <c r="M90" s="32">
        <f t="shared" ref="M90:M91" si="20">IF(SUM(D90:L90)=0,"",IF(SUM(D90:L90)&gt;100,100,SUM(D90:L90)))</f>
        <v>48.42</v>
      </c>
      <c r="N90" s="52"/>
      <c r="O90" s="50" t="str">
        <f>IF(SUM(D90:L90)&gt;100,"^","")</f>
        <v/>
      </c>
      <c r="P90" s="38"/>
    </row>
    <row r="91" spans="2:16" s="25" customFormat="1" ht="15" customHeight="1">
      <c r="B91" s="41" t="s">
        <v>297</v>
      </c>
      <c r="C91" s="31" t="s">
        <v>47</v>
      </c>
      <c r="D91" s="40"/>
      <c r="E91" s="40"/>
      <c r="F91" s="40">
        <v>18.420000000000002</v>
      </c>
      <c r="G91" s="40"/>
      <c r="H91" s="40"/>
      <c r="I91" s="40"/>
      <c r="J91" s="40">
        <v>30</v>
      </c>
      <c r="K91" s="40"/>
      <c r="L91" s="40"/>
      <c r="M91" s="32">
        <f t="shared" si="20"/>
        <v>48.42</v>
      </c>
      <c r="N91" s="49"/>
      <c r="O91" s="51" t="str">
        <f>IF(AND(M90&lt;&gt;"",M91&lt;&gt;"",OR(D90&lt;&gt;D91,E90&lt;&gt;E91,F90&lt;&gt;F91,G90&lt;&gt;G91,H90&lt;&gt;H91,I90&lt;&gt;I91,J90&lt;&gt;J91,K90&lt;&gt;K91,L90&lt;&gt;L91)),"R","")</f>
        <v/>
      </c>
      <c r="P91" s="37"/>
    </row>
    <row r="92" spans="2:16" s="25" customFormat="1" ht="15" customHeight="1">
      <c r="B92" s="44" t="s">
        <v>296</v>
      </c>
      <c r="C92" s="81" t="s">
        <v>24</v>
      </c>
      <c r="D92" s="82"/>
      <c r="E92" s="82"/>
      <c r="F92" s="82">
        <v>18.420000000000002</v>
      </c>
      <c r="G92" s="82"/>
      <c r="H92" s="82"/>
      <c r="I92" s="82"/>
      <c r="J92" s="82">
        <v>30</v>
      </c>
      <c r="K92" s="82"/>
      <c r="L92" s="82"/>
      <c r="M92" s="83">
        <f>IF(SUM(D92:L92)=0,"",IF(SUM(D92:L92)&gt;100,100,SUM(D92:L92)))</f>
        <v>48.42</v>
      </c>
      <c r="N92" s="26" t="str">
        <f>IF(AND(M92&lt;&gt;"",OR(M92&lt;M90,M92&lt;M91)),"*","")</f>
        <v/>
      </c>
      <c r="O92" s="51" t="str">
        <f>IF(AND(M91&lt;&gt;"",M92&lt;&gt;"",OR(D91&lt;&gt;D92,E91&lt;&gt;E92,F91&lt;&gt;F92,G91&lt;&gt;G92,H91&lt;&gt;H92,I91&lt;&gt;I92,J91&lt;&gt;J92,K91&lt;&gt;K92,L91&lt;&gt;L92)),"R","")</f>
        <v/>
      </c>
      <c r="P92" s="39" t="str">
        <f>IF(SUM(D92:L92)=0,"",IF(SUM(D92:L92)&gt;100,"^",IF(SUM(D92:L92)&lt;30,"Ödeme Yok!","")))</f>
        <v/>
      </c>
    </row>
    <row r="93" spans="2:16" ht="3" customHeight="1">
      <c r="B93" s="27"/>
      <c r="C93" s="33"/>
      <c r="D93" s="33"/>
      <c r="E93" s="33"/>
      <c r="F93" s="33"/>
      <c r="G93" s="33"/>
      <c r="H93" s="33"/>
      <c r="I93" s="33"/>
      <c r="J93" s="33"/>
      <c r="K93" s="33"/>
      <c r="L93" s="33"/>
      <c r="M93" s="33"/>
      <c r="N93" s="36"/>
      <c r="O93" s="36"/>
    </row>
    <row r="94" spans="2:16" s="25" customFormat="1" ht="15" customHeight="1">
      <c r="B94" s="53" t="s">
        <v>106</v>
      </c>
      <c r="C94" s="31" t="s">
        <v>28</v>
      </c>
      <c r="D94" s="40"/>
      <c r="E94" s="40"/>
      <c r="F94" s="40">
        <v>6.9</v>
      </c>
      <c r="G94" s="40"/>
      <c r="H94" s="40"/>
      <c r="I94" s="40"/>
      <c r="J94" s="40">
        <v>30</v>
      </c>
      <c r="K94" s="40"/>
      <c r="L94" s="40"/>
      <c r="M94" s="32">
        <f t="shared" ref="M94:M95" si="21">IF(SUM(D94:L94)=0,"",IF(SUM(D94:L94)&gt;100,100,SUM(D94:L94)))</f>
        <v>36.9</v>
      </c>
      <c r="N94" s="52"/>
      <c r="O94" s="50" t="str">
        <f>IF(SUM(D94:L94)&gt;100,"^","")</f>
        <v/>
      </c>
      <c r="P94" s="38"/>
    </row>
    <row r="95" spans="2:16" s="25" customFormat="1" ht="15" customHeight="1">
      <c r="B95" s="41" t="s">
        <v>298</v>
      </c>
      <c r="C95" s="31" t="s">
        <v>47</v>
      </c>
      <c r="D95" s="40"/>
      <c r="E95" s="40"/>
      <c r="F95" s="40">
        <v>6.9</v>
      </c>
      <c r="G95" s="40"/>
      <c r="H95" s="40"/>
      <c r="I95" s="40"/>
      <c r="J95" s="40">
        <v>30</v>
      </c>
      <c r="K95" s="40"/>
      <c r="L95" s="40"/>
      <c r="M95" s="32">
        <f t="shared" si="21"/>
        <v>36.9</v>
      </c>
      <c r="N95" s="49"/>
      <c r="O95" s="51" t="str">
        <f>IF(AND(M94&lt;&gt;"",M95&lt;&gt;"",OR(D94&lt;&gt;D95,E94&lt;&gt;E95,F94&lt;&gt;F95,G94&lt;&gt;G95,H94&lt;&gt;H95,I94&lt;&gt;I95,J94&lt;&gt;J95,K94&lt;&gt;K95,L94&lt;&gt;L95)),"R","")</f>
        <v/>
      </c>
      <c r="P95" s="37"/>
    </row>
    <row r="96" spans="2:16" s="25" customFormat="1" ht="15" customHeight="1">
      <c r="B96" s="44" t="s">
        <v>296</v>
      </c>
      <c r="C96" s="81" t="s">
        <v>24</v>
      </c>
      <c r="D96" s="82"/>
      <c r="E96" s="82"/>
      <c r="F96" s="82">
        <v>6.9</v>
      </c>
      <c r="G96" s="82"/>
      <c r="H96" s="82"/>
      <c r="I96" s="82"/>
      <c r="J96" s="82">
        <v>30</v>
      </c>
      <c r="K96" s="82"/>
      <c r="L96" s="82"/>
      <c r="M96" s="83">
        <f>IF(SUM(D96:L96)=0,"",IF(SUM(D96:L96)&gt;100,100,SUM(D96:L96)))</f>
        <v>36.9</v>
      </c>
      <c r="N96" s="26" t="str">
        <f>IF(AND(M96&lt;&gt;"",OR(M96&lt;M94,M96&lt;M95)),"*","")</f>
        <v/>
      </c>
      <c r="O96" s="51" t="str">
        <f>IF(AND(M95&lt;&gt;"",M96&lt;&gt;"",OR(D95&lt;&gt;D96,E95&lt;&gt;E96,F95&lt;&gt;F96,G95&lt;&gt;G96,H95&lt;&gt;H96,I95&lt;&gt;I96,J95&lt;&gt;J96,K95&lt;&gt;K96,L95&lt;&gt;L96)),"R","")</f>
        <v/>
      </c>
      <c r="P96" s="39" t="str">
        <f>IF(SUM(D96:L96)=0,"",IF(SUM(D96:L96)&gt;100,"^",IF(SUM(D96:L96)&lt;30,"Ödeme Yok!","")))</f>
        <v/>
      </c>
    </row>
    <row r="97" spans="2:16" ht="3" customHeight="1">
      <c r="B97" s="27"/>
      <c r="C97" s="33"/>
      <c r="D97" s="33"/>
      <c r="E97" s="33"/>
      <c r="F97" s="33"/>
      <c r="G97" s="33"/>
      <c r="H97" s="33"/>
      <c r="I97" s="33"/>
      <c r="J97" s="33"/>
      <c r="K97" s="33"/>
      <c r="L97" s="33"/>
      <c r="M97" s="33"/>
      <c r="N97" s="36"/>
      <c r="O97" s="36"/>
    </row>
    <row r="98" spans="2:16" s="25" customFormat="1" ht="15" customHeight="1">
      <c r="B98" s="53" t="s">
        <v>107</v>
      </c>
      <c r="C98" s="31" t="s">
        <v>28</v>
      </c>
      <c r="D98" s="40"/>
      <c r="E98" s="40"/>
      <c r="F98" s="40">
        <v>19.079999999999998</v>
      </c>
      <c r="G98" s="40"/>
      <c r="H98" s="40"/>
      <c r="I98" s="40"/>
      <c r="J98" s="40">
        <v>30</v>
      </c>
      <c r="K98" s="40"/>
      <c r="L98" s="40"/>
      <c r="M98" s="32">
        <f t="shared" ref="M98:M99" si="22">IF(SUM(D98:L98)=0,"",IF(SUM(D98:L98)&gt;100,100,SUM(D98:L98)))</f>
        <v>49.08</v>
      </c>
      <c r="N98" s="52"/>
      <c r="O98" s="50" t="str">
        <f>IF(SUM(D98:L98)&gt;100,"^","")</f>
        <v/>
      </c>
      <c r="P98" s="38"/>
    </row>
    <row r="99" spans="2:16" s="25" customFormat="1" ht="15" customHeight="1">
      <c r="B99" s="41" t="s">
        <v>299</v>
      </c>
      <c r="C99" s="31" t="s">
        <v>47</v>
      </c>
      <c r="D99" s="40"/>
      <c r="E99" s="40"/>
      <c r="F99" s="40">
        <v>19.079999999999998</v>
      </c>
      <c r="G99" s="40"/>
      <c r="H99" s="40"/>
      <c r="I99" s="40"/>
      <c r="J99" s="40">
        <v>30</v>
      </c>
      <c r="K99" s="40"/>
      <c r="L99" s="40"/>
      <c r="M99" s="32">
        <f t="shared" si="22"/>
        <v>49.08</v>
      </c>
      <c r="N99" s="49"/>
      <c r="O99" s="51" t="str">
        <f>IF(AND(M98&lt;&gt;"",M99&lt;&gt;"",OR(D98&lt;&gt;D99,E98&lt;&gt;E99,F98&lt;&gt;F99,G98&lt;&gt;G99,H98&lt;&gt;H99,I98&lt;&gt;I99,J98&lt;&gt;J99,K98&lt;&gt;K99,L98&lt;&gt;L99)),"R","")</f>
        <v/>
      </c>
      <c r="P99" s="37"/>
    </row>
    <row r="100" spans="2:16" s="25" customFormat="1" ht="15" customHeight="1">
      <c r="B100" s="44" t="s">
        <v>296</v>
      </c>
      <c r="C100" s="81" t="s">
        <v>24</v>
      </c>
      <c r="D100" s="82"/>
      <c r="E100" s="82"/>
      <c r="F100" s="82">
        <v>19.079999999999998</v>
      </c>
      <c r="G100" s="82"/>
      <c r="H100" s="82"/>
      <c r="I100" s="82"/>
      <c r="J100" s="82">
        <v>30</v>
      </c>
      <c r="K100" s="82"/>
      <c r="L100" s="82"/>
      <c r="M100" s="83">
        <f>IF(SUM(D100:L100)=0,"",IF(SUM(D100:L100)&gt;100,100,SUM(D100:L100)))</f>
        <v>49.08</v>
      </c>
      <c r="N100" s="26" t="str">
        <f>IF(AND(M100&lt;&gt;"",OR(M100&lt;M98,M100&lt;M99)),"*","")</f>
        <v/>
      </c>
      <c r="O100" s="51" t="str">
        <f>IF(AND(M99&lt;&gt;"",M100&lt;&gt;"",OR(D99&lt;&gt;D100,E99&lt;&gt;E100,F99&lt;&gt;F100,G99&lt;&gt;G100,H99&lt;&gt;H100,I99&lt;&gt;I100,J99&lt;&gt;J100,K99&lt;&gt;K100,L99&lt;&gt;L100)),"R","")</f>
        <v/>
      </c>
      <c r="P100" s="39" t="str">
        <f>IF(SUM(D100:L100)=0,"",IF(SUM(D100:L100)&gt;100,"^",IF(SUM(D100:L100)&lt;30,"Ödeme Yok!","")))</f>
        <v/>
      </c>
    </row>
    <row r="101" spans="2:16" ht="3" customHeight="1">
      <c r="B101" s="27"/>
      <c r="C101" s="33"/>
      <c r="D101" s="33"/>
      <c r="E101" s="33"/>
      <c r="F101" s="33"/>
      <c r="G101" s="33"/>
      <c r="H101" s="33"/>
      <c r="I101" s="33"/>
      <c r="J101" s="33"/>
      <c r="K101" s="33"/>
      <c r="L101" s="33"/>
      <c r="M101" s="33"/>
      <c r="N101" s="36"/>
      <c r="O101" s="36"/>
    </row>
    <row r="102" spans="2:16" s="25" customFormat="1" ht="15" customHeight="1">
      <c r="B102" s="53" t="s">
        <v>106</v>
      </c>
      <c r="C102" s="31" t="s">
        <v>28</v>
      </c>
      <c r="D102" s="40"/>
      <c r="E102" s="40"/>
      <c r="F102" s="40">
        <v>1.5</v>
      </c>
      <c r="G102" s="40"/>
      <c r="H102" s="40"/>
      <c r="I102" s="40"/>
      <c r="J102" s="40">
        <v>30</v>
      </c>
      <c r="K102" s="40"/>
      <c r="L102" s="40"/>
      <c r="M102" s="32">
        <f t="shared" ref="M102:M103" si="23">IF(SUM(D102:L102)=0,"",IF(SUM(D102:L102)&gt;100,100,SUM(D102:L102)))</f>
        <v>31.5</v>
      </c>
      <c r="N102" s="52"/>
      <c r="O102" s="50" t="str">
        <f>IF(SUM(D102:L102)&gt;100,"^","")</f>
        <v/>
      </c>
      <c r="P102" s="38"/>
    </row>
    <row r="103" spans="2:16" s="25" customFormat="1" ht="15" customHeight="1">
      <c r="B103" s="41" t="s">
        <v>301</v>
      </c>
      <c r="C103" s="31" t="s">
        <v>47</v>
      </c>
      <c r="D103" s="40"/>
      <c r="E103" s="40"/>
      <c r="F103" s="40">
        <v>1.5</v>
      </c>
      <c r="G103" s="40"/>
      <c r="H103" s="40"/>
      <c r="I103" s="40"/>
      <c r="J103" s="40">
        <v>30</v>
      </c>
      <c r="K103" s="40"/>
      <c r="L103" s="40"/>
      <c r="M103" s="32">
        <f t="shared" si="23"/>
        <v>31.5</v>
      </c>
      <c r="N103" s="49"/>
      <c r="O103" s="51" t="str">
        <f>IF(AND(M102&lt;&gt;"",M103&lt;&gt;"",OR(D102&lt;&gt;D103,E102&lt;&gt;E103,F102&lt;&gt;F103,G102&lt;&gt;G103,H102&lt;&gt;H103,I102&lt;&gt;I103,J102&lt;&gt;J103,K102&lt;&gt;K103,L102&lt;&gt;L103)),"R","")</f>
        <v/>
      </c>
      <c r="P103" s="37"/>
    </row>
    <row r="104" spans="2:16" s="25" customFormat="1" ht="15" customHeight="1">
      <c r="B104" s="44" t="s">
        <v>300</v>
      </c>
      <c r="C104" s="81" t="s">
        <v>24</v>
      </c>
      <c r="D104" s="82"/>
      <c r="E104" s="82"/>
      <c r="F104" s="82">
        <v>1.5</v>
      </c>
      <c r="G104" s="82"/>
      <c r="H104" s="82"/>
      <c r="I104" s="82"/>
      <c r="J104" s="82">
        <v>30</v>
      </c>
      <c r="K104" s="82"/>
      <c r="L104" s="82"/>
      <c r="M104" s="83">
        <f>IF(SUM(D104:L104)=0,"",IF(SUM(D104:L104)&gt;100,100,SUM(D104:L104)))</f>
        <v>31.5</v>
      </c>
      <c r="N104" s="26" t="str">
        <f>IF(AND(M104&lt;&gt;"",OR(M104&lt;M102,M104&lt;M103)),"*","")</f>
        <v/>
      </c>
      <c r="O104" s="51" t="str">
        <f>IF(AND(M103&lt;&gt;"",M104&lt;&gt;"",OR(D103&lt;&gt;D104,E103&lt;&gt;E104,F103&lt;&gt;F104,G103&lt;&gt;G104,H103&lt;&gt;H104,I103&lt;&gt;I104,J103&lt;&gt;J104,K103&lt;&gt;K104,L103&lt;&gt;L104)),"R","")</f>
        <v/>
      </c>
      <c r="P104" s="39" t="str">
        <f>IF(SUM(D104:L104)=0,"",IF(SUM(D104:L104)&gt;100,"^",IF(SUM(D104:L104)&lt;30,"Ödeme Yok!","")))</f>
        <v/>
      </c>
    </row>
    <row r="105" spans="2:16" ht="3" customHeight="1">
      <c r="B105" s="27"/>
      <c r="C105" s="33"/>
      <c r="D105" s="33"/>
      <c r="E105" s="33"/>
      <c r="F105" s="33"/>
      <c r="G105" s="33"/>
      <c r="H105" s="33"/>
      <c r="I105" s="33"/>
      <c r="J105" s="33"/>
      <c r="K105" s="33"/>
      <c r="L105" s="33"/>
      <c r="M105" s="33"/>
      <c r="N105" s="36"/>
      <c r="O105" s="36"/>
    </row>
    <row r="106" spans="2:16" s="25" customFormat="1" ht="15" customHeight="1">
      <c r="B106" s="53" t="s">
        <v>107</v>
      </c>
      <c r="C106" s="31" t="s">
        <v>28</v>
      </c>
      <c r="D106" s="40">
        <v>16</v>
      </c>
      <c r="E106" s="40"/>
      <c r="F106" s="40">
        <v>9.9</v>
      </c>
      <c r="G106" s="40"/>
      <c r="H106" s="40"/>
      <c r="I106" s="40"/>
      <c r="J106" s="40">
        <v>29.25</v>
      </c>
      <c r="K106" s="40"/>
      <c r="L106" s="40"/>
      <c r="M106" s="32">
        <f t="shared" ref="M106:M107" si="24">IF(SUM(D106:L106)=0,"",IF(SUM(D106:L106)&gt;100,100,SUM(D106:L106)))</f>
        <v>55.15</v>
      </c>
      <c r="N106" s="52"/>
      <c r="O106" s="50" t="str">
        <f>IF(SUM(D106:L106)&gt;100,"^","")</f>
        <v/>
      </c>
      <c r="P106" s="38"/>
    </row>
    <row r="107" spans="2:16" s="25" customFormat="1" ht="15" customHeight="1">
      <c r="B107" s="41" t="s">
        <v>302</v>
      </c>
      <c r="C107" s="31" t="s">
        <v>47</v>
      </c>
      <c r="D107" s="40">
        <v>16</v>
      </c>
      <c r="E107" s="40"/>
      <c r="F107" s="40">
        <v>9.9</v>
      </c>
      <c r="G107" s="40"/>
      <c r="H107" s="40"/>
      <c r="I107" s="40"/>
      <c r="J107" s="40">
        <v>29.25</v>
      </c>
      <c r="K107" s="40"/>
      <c r="L107" s="40"/>
      <c r="M107" s="32">
        <f t="shared" si="24"/>
        <v>55.15</v>
      </c>
      <c r="N107" s="49"/>
      <c r="O107" s="51" t="str">
        <f>IF(AND(M106&lt;&gt;"",M107&lt;&gt;"",OR(D106&lt;&gt;D107,E106&lt;&gt;E107,F106&lt;&gt;F107,G106&lt;&gt;G107,H106&lt;&gt;H107,I106&lt;&gt;I107,J106&lt;&gt;J107,K106&lt;&gt;K107,L106&lt;&gt;L107)),"R","")</f>
        <v/>
      </c>
      <c r="P107" s="37"/>
    </row>
    <row r="108" spans="2:16" s="25" customFormat="1" ht="15" customHeight="1">
      <c r="B108" s="44" t="s">
        <v>300</v>
      </c>
      <c r="C108" s="81" t="s">
        <v>24</v>
      </c>
      <c r="D108" s="82">
        <v>16</v>
      </c>
      <c r="E108" s="82"/>
      <c r="F108" s="82">
        <v>9.9</v>
      </c>
      <c r="G108" s="82"/>
      <c r="H108" s="82"/>
      <c r="I108" s="82"/>
      <c r="J108" s="82">
        <v>30</v>
      </c>
      <c r="K108" s="82"/>
      <c r="L108" s="82"/>
      <c r="M108" s="83">
        <f>IF(SUM(D108:L108)=0,"",IF(SUM(D108:L108)&gt;100,100,SUM(D108:L108)))</f>
        <v>55.9</v>
      </c>
      <c r="N108" s="26" t="str">
        <f>IF(AND(M108&lt;&gt;"",OR(M108&lt;M106,M108&lt;M107)),"*","")</f>
        <v/>
      </c>
      <c r="O108" s="51" t="str">
        <f>IF(AND(M107&lt;&gt;"",M108&lt;&gt;"",OR(D107&lt;&gt;D108,E107&lt;&gt;E108,F107&lt;&gt;F108,G107&lt;&gt;G108,H107&lt;&gt;H108,I107&lt;&gt;I108,J107&lt;&gt;J108,K107&lt;&gt;K108,L107&lt;&gt;L108)),"R","")</f>
        <v>R</v>
      </c>
      <c r="P108" s="39" t="str">
        <f>IF(SUM(D108:L108)=0,"",IF(SUM(D108:L108)&gt;100,"^",IF(SUM(D108:L108)&lt;30,"Ödeme Yok!","")))</f>
        <v/>
      </c>
    </row>
    <row r="109" spans="2:16" ht="3" customHeight="1">
      <c r="B109" s="27"/>
      <c r="C109" s="33"/>
      <c r="D109" s="33"/>
      <c r="E109" s="33"/>
      <c r="F109" s="33"/>
      <c r="G109" s="33"/>
      <c r="H109" s="33"/>
      <c r="I109" s="33"/>
      <c r="J109" s="33"/>
      <c r="K109" s="33"/>
      <c r="L109" s="33"/>
      <c r="M109" s="33"/>
      <c r="N109" s="36"/>
      <c r="O109" s="36"/>
    </row>
    <row r="110" spans="2:16" s="25" customFormat="1" ht="15" customHeight="1">
      <c r="B110" s="53" t="s">
        <v>107</v>
      </c>
      <c r="C110" s="31" t="s">
        <v>28</v>
      </c>
      <c r="D110" s="40">
        <v>20</v>
      </c>
      <c r="E110" s="40"/>
      <c r="F110" s="40"/>
      <c r="G110" s="40"/>
      <c r="H110" s="40"/>
      <c r="I110" s="40"/>
      <c r="J110" s="40">
        <v>30</v>
      </c>
      <c r="K110" s="40"/>
      <c r="L110" s="40"/>
      <c r="M110" s="32">
        <f t="shared" ref="M110:M111" si="25">IF(SUM(D110:L110)=0,"",IF(SUM(D110:L110)&gt;100,100,SUM(D110:L110)))</f>
        <v>50</v>
      </c>
      <c r="N110" s="52"/>
      <c r="O110" s="50" t="str">
        <f>IF(SUM(D110:L110)&gt;100,"^","")</f>
        <v/>
      </c>
      <c r="P110" s="38"/>
    </row>
    <row r="111" spans="2:16" s="25" customFormat="1" ht="15" customHeight="1">
      <c r="B111" s="41" t="s">
        <v>304</v>
      </c>
      <c r="C111" s="31" t="s">
        <v>47</v>
      </c>
      <c r="D111" s="40">
        <v>0</v>
      </c>
      <c r="E111" s="40"/>
      <c r="F111" s="40"/>
      <c r="G111" s="40"/>
      <c r="H111" s="40"/>
      <c r="I111" s="40"/>
      <c r="J111" s="40">
        <v>30</v>
      </c>
      <c r="K111" s="40"/>
      <c r="L111" s="40"/>
      <c r="M111" s="32">
        <f t="shared" si="25"/>
        <v>30</v>
      </c>
      <c r="N111" s="49"/>
      <c r="O111" s="51" t="str">
        <f>IF(AND(M110&lt;&gt;"",M111&lt;&gt;"",OR(D110&lt;&gt;D111,E110&lt;&gt;E111,F110&lt;&gt;F111,G110&lt;&gt;G111,H110&lt;&gt;H111,I110&lt;&gt;I111,J110&lt;&gt;J111,K110&lt;&gt;K111,L110&lt;&gt;L111)),"R","")</f>
        <v>R</v>
      </c>
      <c r="P111" s="37"/>
    </row>
    <row r="112" spans="2:16" s="25" customFormat="1" ht="15" customHeight="1">
      <c r="B112" s="44" t="s">
        <v>303</v>
      </c>
      <c r="C112" s="81" t="s">
        <v>24</v>
      </c>
      <c r="D112" s="82">
        <v>0</v>
      </c>
      <c r="E112" s="82"/>
      <c r="F112" s="82"/>
      <c r="G112" s="82"/>
      <c r="H112" s="82"/>
      <c r="I112" s="82"/>
      <c r="J112" s="82">
        <v>30</v>
      </c>
      <c r="K112" s="82"/>
      <c r="L112" s="82"/>
      <c r="M112" s="83">
        <f>IF(SUM(D112:L112)=0,"",IF(SUM(D112:L112)&gt;100,100,SUM(D112:L112)))</f>
        <v>30</v>
      </c>
      <c r="N112" s="26" t="str">
        <f>IF(AND(M112&lt;&gt;"",OR(M112&lt;M110,M112&lt;M111)),"*","")</f>
        <v>*</v>
      </c>
      <c r="O112" s="51" t="str">
        <f>IF(AND(M111&lt;&gt;"",M112&lt;&gt;"",OR(D111&lt;&gt;D112,E111&lt;&gt;E112,F111&lt;&gt;F112,G111&lt;&gt;G112,H111&lt;&gt;H112,I111&lt;&gt;I112,J111&lt;&gt;J112,K111&lt;&gt;K112,L111&lt;&gt;L112)),"R","")</f>
        <v/>
      </c>
      <c r="P112" s="39" t="str">
        <f>IF(SUM(D112:L112)=0,"",IF(SUM(D112:L112)&gt;100,"^",IF(SUM(D112:L112)&lt;30,"Ödeme Yok!","")))</f>
        <v/>
      </c>
    </row>
    <row r="113" spans="2:16" ht="3" customHeight="1">
      <c r="B113" s="27"/>
      <c r="C113" s="33"/>
      <c r="D113" s="33"/>
      <c r="E113" s="33"/>
      <c r="F113" s="33"/>
      <c r="G113" s="33"/>
      <c r="H113" s="33"/>
      <c r="I113" s="33"/>
      <c r="J113" s="33"/>
      <c r="K113" s="33"/>
      <c r="L113" s="33"/>
      <c r="M113" s="33"/>
      <c r="N113" s="36"/>
      <c r="O113" s="36"/>
    </row>
    <row r="114" spans="2:16" s="25" customFormat="1" ht="15" customHeight="1">
      <c r="B114" s="53" t="s">
        <v>107</v>
      </c>
      <c r="C114" s="31" t="s">
        <v>28</v>
      </c>
      <c r="D114" s="40"/>
      <c r="E114" s="40"/>
      <c r="F114" s="40">
        <v>30</v>
      </c>
      <c r="G114" s="40"/>
      <c r="H114" s="40"/>
      <c r="I114" s="40"/>
      <c r="J114" s="40">
        <v>30</v>
      </c>
      <c r="K114" s="40"/>
      <c r="L114" s="40"/>
      <c r="M114" s="32">
        <f t="shared" ref="M114:M115" si="26">IF(SUM(D114:L114)=0,"",IF(SUM(D114:L114)&gt;100,100,SUM(D114:L114)))</f>
        <v>60</v>
      </c>
      <c r="N114" s="52"/>
      <c r="O114" s="50" t="str">
        <f>IF(SUM(D114:L114)&gt;100,"^","")</f>
        <v/>
      </c>
      <c r="P114" s="38"/>
    </row>
    <row r="115" spans="2:16" s="25" customFormat="1" ht="15" customHeight="1">
      <c r="B115" s="41" t="s">
        <v>305</v>
      </c>
      <c r="C115" s="31" t="s">
        <v>47</v>
      </c>
      <c r="D115" s="40"/>
      <c r="E115" s="40"/>
      <c r="F115" s="40">
        <v>30</v>
      </c>
      <c r="G115" s="40"/>
      <c r="H115" s="40"/>
      <c r="I115" s="40"/>
      <c r="J115" s="40">
        <v>30</v>
      </c>
      <c r="K115" s="40"/>
      <c r="L115" s="40"/>
      <c r="M115" s="32">
        <f t="shared" si="26"/>
        <v>60</v>
      </c>
      <c r="N115" s="49"/>
      <c r="O115" s="51" t="str">
        <f>IF(AND(M114&lt;&gt;"",M115&lt;&gt;"",OR(D114&lt;&gt;D115,E114&lt;&gt;E115,F114&lt;&gt;F115,G114&lt;&gt;G115,H114&lt;&gt;H115,I114&lt;&gt;I115,J114&lt;&gt;J115,K114&lt;&gt;K115,L114&lt;&gt;L115)),"R","")</f>
        <v/>
      </c>
      <c r="P115" s="37"/>
    </row>
    <row r="116" spans="2:16" s="25" customFormat="1" ht="15" customHeight="1">
      <c r="B116" s="44" t="s">
        <v>303</v>
      </c>
      <c r="C116" s="81" t="s">
        <v>24</v>
      </c>
      <c r="D116" s="82"/>
      <c r="E116" s="82"/>
      <c r="F116" s="82">
        <v>30</v>
      </c>
      <c r="G116" s="82"/>
      <c r="H116" s="82"/>
      <c r="I116" s="82"/>
      <c r="J116" s="82">
        <v>30</v>
      </c>
      <c r="K116" s="82"/>
      <c r="L116" s="82"/>
      <c r="M116" s="83">
        <f>IF(SUM(D116:L116)=0,"",IF(SUM(D116:L116)&gt;100,100,SUM(D116:L116)))</f>
        <v>60</v>
      </c>
      <c r="N116" s="26" t="str">
        <f>IF(AND(M116&lt;&gt;"",OR(M116&lt;M114,M116&lt;M115)),"*","")</f>
        <v/>
      </c>
      <c r="O116" s="51" t="str">
        <f>IF(AND(M115&lt;&gt;"",M116&lt;&gt;"",OR(D115&lt;&gt;D116,E115&lt;&gt;E116,F115&lt;&gt;F116,G115&lt;&gt;G116,H115&lt;&gt;H116,I115&lt;&gt;I116,J115&lt;&gt;J116,K115&lt;&gt;K116,L115&lt;&gt;L116)),"R","")</f>
        <v/>
      </c>
      <c r="P116" s="39" t="str">
        <f>IF(SUM(D116:L116)=0,"",IF(SUM(D116:L116)&gt;100,"^",IF(SUM(D116:L116)&lt;30,"Ödeme Yok!","")))</f>
        <v/>
      </c>
    </row>
    <row r="117" spans="2:16" ht="3" customHeight="1">
      <c r="B117" s="27"/>
      <c r="C117" s="33"/>
      <c r="D117" s="33"/>
      <c r="E117" s="33"/>
      <c r="F117" s="33"/>
      <c r="G117" s="33"/>
      <c r="H117" s="33"/>
      <c r="I117" s="33"/>
      <c r="J117" s="33"/>
      <c r="K117" s="33"/>
      <c r="L117" s="33"/>
      <c r="M117" s="33"/>
      <c r="N117" s="36"/>
      <c r="O117" s="36"/>
    </row>
    <row r="118" spans="2:16" s="25" customFormat="1" ht="15" customHeight="1">
      <c r="B118" s="53" t="s">
        <v>107</v>
      </c>
      <c r="C118" s="31" t="s">
        <v>28</v>
      </c>
      <c r="D118" s="40"/>
      <c r="E118" s="40"/>
      <c r="F118" s="40">
        <v>10.8</v>
      </c>
      <c r="G118" s="40"/>
      <c r="H118" s="40"/>
      <c r="I118" s="40"/>
      <c r="J118" s="40">
        <v>30</v>
      </c>
      <c r="K118" s="40"/>
      <c r="L118" s="40"/>
      <c r="M118" s="32">
        <f t="shared" ref="M118:M119" si="27">IF(SUM(D118:L118)=0,"",IF(SUM(D118:L118)&gt;100,100,SUM(D118:L118)))</f>
        <v>40.799999999999997</v>
      </c>
      <c r="N118" s="52"/>
      <c r="O118" s="50" t="str">
        <f>IF(SUM(D118:L118)&gt;100,"^","")</f>
        <v/>
      </c>
      <c r="P118" s="38"/>
    </row>
    <row r="119" spans="2:16" s="25" customFormat="1" ht="15" customHeight="1">
      <c r="B119" s="90" t="s">
        <v>306</v>
      </c>
      <c r="C119" s="31" t="s">
        <v>47</v>
      </c>
      <c r="D119" s="40"/>
      <c r="E119" s="40"/>
      <c r="F119" s="40">
        <v>10.8</v>
      </c>
      <c r="G119" s="40"/>
      <c r="H119" s="40"/>
      <c r="I119" s="40"/>
      <c r="J119" s="40">
        <v>27.9</v>
      </c>
      <c r="K119" s="40"/>
      <c r="L119" s="40"/>
      <c r="M119" s="32">
        <f t="shared" si="27"/>
        <v>38.700000000000003</v>
      </c>
      <c r="N119" s="49"/>
      <c r="O119" s="51" t="str">
        <f>IF(AND(M118&lt;&gt;"",M119&lt;&gt;"",OR(D118&lt;&gt;D119,E118&lt;&gt;E119,F118&lt;&gt;F119,G118&lt;&gt;G119,H118&lt;&gt;H119,I118&lt;&gt;I119,J118&lt;&gt;J119,K118&lt;&gt;K119,L118&lt;&gt;L119)),"R","")</f>
        <v>R</v>
      </c>
      <c r="P119" s="37"/>
    </row>
    <row r="120" spans="2:16" s="25" customFormat="1" ht="15" customHeight="1">
      <c r="B120" s="44" t="s">
        <v>303</v>
      </c>
      <c r="C120" s="81" t="s">
        <v>24</v>
      </c>
      <c r="D120" s="82"/>
      <c r="E120" s="82"/>
      <c r="F120" s="82">
        <v>10.8</v>
      </c>
      <c r="G120" s="82"/>
      <c r="H120" s="82"/>
      <c r="I120" s="82"/>
      <c r="J120" s="82">
        <v>29.1</v>
      </c>
      <c r="K120" s="82"/>
      <c r="L120" s="82"/>
      <c r="M120" s="83">
        <f>IF(SUM(D120:L120)=0,"",IF(SUM(D120:L120)&gt;100,100,SUM(D120:L120)))</f>
        <v>39.900000000000006</v>
      </c>
      <c r="N120" s="26" t="str">
        <f>IF(AND(M120&lt;&gt;"",OR(M120&lt;M118,M120&lt;M119)),"*","")</f>
        <v>*</v>
      </c>
      <c r="O120" s="51" t="str">
        <f>IF(AND(M119&lt;&gt;"",M120&lt;&gt;"",OR(D119&lt;&gt;D120,E119&lt;&gt;E120,F119&lt;&gt;F120,G119&lt;&gt;G120,H119&lt;&gt;H120,I119&lt;&gt;I120,J119&lt;&gt;J120,K119&lt;&gt;K120,L119&lt;&gt;L120)),"R","")</f>
        <v>R</v>
      </c>
      <c r="P120" s="39" t="str">
        <f>IF(SUM(D120:L120)=0,"",IF(SUM(D120:L120)&gt;100,"^",IF(SUM(D120:L120)&lt;30,"Ödeme Yok!","")))</f>
        <v/>
      </c>
    </row>
    <row r="121" spans="2:16" ht="3" customHeight="1">
      <c r="B121" s="27"/>
      <c r="C121" s="33"/>
      <c r="D121" s="33"/>
      <c r="E121" s="33"/>
      <c r="F121" s="33"/>
      <c r="G121" s="33"/>
      <c r="H121" s="33"/>
      <c r="I121" s="33"/>
      <c r="J121" s="33"/>
      <c r="K121" s="33"/>
      <c r="L121" s="33"/>
      <c r="M121" s="33"/>
      <c r="N121" s="36"/>
      <c r="O121" s="36"/>
    </row>
    <row r="122" spans="2:16" s="25" customFormat="1" ht="15" customHeight="1">
      <c r="B122" s="53" t="s">
        <v>106</v>
      </c>
      <c r="C122" s="31" t="s">
        <v>28</v>
      </c>
      <c r="D122" s="40"/>
      <c r="E122" s="40"/>
      <c r="F122" s="40">
        <v>2.7749999999999999</v>
      </c>
      <c r="G122" s="40"/>
      <c r="H122" s="40"/>
      <c r="I122" s="40"/>
      <c r="J122" s="40">
        <v>30</v>
      </c>
      <c r="K122" s="40"/>
      <c r="L122" s="40"/>
      <c r="M122" s="32">
        <f t="shared" ref="M122:M123" si="28">IF(SUM(D122:L122)=0,"",IF(SUM(D122:L122)&gt;100,100,SUM(D122:L122)))</f>
        <v>32.774999999999999</v>
      </c>
      <c r="N122" s="52"/>
      <c r="O122" s="50" t="str">
        <f>IF(SUM(D122:L122)&gt;100,"^","")</f>
        <v/>
      </c>
      <c r="P122" s="38"/>
    </row>
    <row r="123" spans="2:16" s="25" customFormat="1" ht="15" customHeight="1">
      <c r="B123" s="41" t="s">
        <v>307</v>
      </c>
      <c r="C123" s="31" t="s">
        <v>47</v>
      </c>
      <c r="D123" s="40"/>
      <c r="E123" s="40"/>
      <c r="F123" s="40">
        <v>2.7749999999999999</v>
      </c>
      <c r="G123" s="40"/>
      <c r="H123" s="40"/>
      <c r="I123" s="40"/>
      <c r="J123" s="40">
        <v>30</v>
      </c>
      <c r="K123" s="40"/>
      <c r="L123" s="40"/>
      <c r="M123" s="32">
        <f t="shared" si="28"/>
        <v>32.774999999999999</v>
      </c>
      <c r="N123" s="49"/>
      <c r="O123" s="51" t="str">
        <f>IF(AND(M122&lt;&gt;"",M123&lt;&gt;"",OR(D122&lt;&gt;D123,E122&lt;&gt;E123,F122&lt;&gt;F123,G122&lt;&gt;G123,H122&lt;&gt;H123,I122&lt;&gt;I123,J122&lt;&gt;J123,K122&lt;&gt;K123,L122&lt;&gt;L123)),"R","")</f>
        <v/>
      </c>
      <c r="P123" s="37"/>
    </row>
    <row r="124" spans="2:16" s="25" customFormat="1" ht="15" customHeight="1">
      <c r="B124" s="44" t="s">
        <v>303</v>
      </c>
      <c r="C124" s="81" t="s">
        <v>24</v>
      </c>
      <c r="D124" s="82"/>
      <c r="E124" s="82"/>
      <c r="F124" s="82">
        <v>2.7749999999999999</v>
      </c>
      <c r="G124" s="82"/>
      <c r="H124" s="82"/>
      <c r="I124" s="82"/>
      <c r="J124" s="82">
        <v>30</v>
      </c>
      <c r="K124" s="82"/>
      <c r="L124" s="82"/>
      <c r="M124" s="83">
        <f>IF(SUM(D124:L124)=0,"",IF(SUM(D124:L124)&gt;100,100,SUM(D124:L124)))</f>
        <v>32.774999999999999</v>
      </c>
      <c r="N124" s="26" t="str">
        <f>IF(AND(M124&lt;&gt;"",OR(M124&lt;M122,M124&lt;M123)),"*","")</f>
        <v/>
      </c>
      <c r="O124" s="51" t="str">
        <f>IF(AND(M123&lt;&gt;"",M124&lt;&gt;"",OR(D123&lt;&gt;D124,E123&lt;&gt;E124,F123&lt;&gt;F124,G123&lt;&gt;G124,H123&lt;&gt;H124,I123&lt;&gt;I124,J123&lt;&gt;J124,K123&lt;&gt;K124,L123&lt;&gt;L124)),"R","")</f>
        <v/>
      </c>
      <c r="P124" s="39" t="str">
        <f>IF(SUM(D124:L124)=0,"",IF(SUM(D124:L124)&gt;100,"^",IF(SUM(D124:L124)&lt;30,"Ödeme Yok!","")))</f>
        <v/>
      </c>
    </row>
    <row r="125" spans="2:16" ht="3" customHeight="1">
      <c r="B125" s="27"/>
      <c r="C125" s="33"/>
      <c r="D125" s="33"/>
      <c r="E125" s="33"/>
      <c r="F125" s="33"/>
      <c r="G125" s="33"/>
      <c r="H125" s="33"/>
      <c r="I125" s="33"/>
      <c r="J125" s="33"/>
      <c r="K125" s="33"/>
      <c r="L125" s="33"/>
      <c r="M125" s="33"/>
      <c r="N125" s="36"/>
      <c r="O125" s="36"/>
    </row>
    <row r="126" spans="2:16" s="25" customFormat="1" ht="15" customHeight="1">
      <c r="B126" s="53" t="s">
        <v>106</v>
      </c>
      <c r="C126" s="31" t="s">
        <v>28</v>
      </c>
      <c r="D126" s="40"/>
      <c r="E126" s="40"/>
      <c r="F126" s="40">
        <v>30</v>
      </c>
      <c r="G126" s="40"/>
      <c r="H126" s="40"/>
      <c r="I126" s="40"/>
      <c r="J126" s="40">
        <v>30</v>
      </c>
      <c r="K126" s="40"/>
      <c r="L126" s="40"/>
      <c r="M126" s="32">
        <f t="shared" ref="M126:M127" si="29">IF(SUM(D126:L126)=0,"",IF(SUM(D126:L126)&gt;100,100,SUM(D126:L126)))</f>
        <v>60</v>
      </c>
      <c r="N126" s="52"/>
      <c r="O126" s="50" t="str">
        <f>IF(SUM(D126:L126)&gt;100,"^","")</f>
        <v/>
      </c>
      <c r="P126" s="38"/>
    </row>
    <row r="127" spans="2:16" s="25" customFormat="1" ht="15" customHeight="1">
      <c r="B127" s="41" t="s">
        <v>308</v>
      </c>
      <c r="C127" s="31" t="s">
        <v>47</v>
      </c>
      <c r="D127" s="40"/>
      <c r="E127" s="40"/>
      <c r="F127" s="40">
        <v>30</v>
      </c>
      <c r="G127" s="40"/>
      <c r="H127" s="40"/>
      <c r="I127" s="40"/>
      <c r="J127" s="40">
        <v>30</v>
      </c>
      <c r="K127" s="40"/>
      <c r="L127" s="40"/>
      <c r="M127" s="32">
        <f t="shared" si="29"/>
        <v>60</v>
      </c>
      <c r="N127" s="49"/>
      <c r="O127" s="51" t="str">
        <f>IF(AND(M126&lt;&gt;"",M127&lt;&gt;"",OR(D126&lt;&gt;D127,E126&lt;&gt;E127,F126&lt;&gt;F127,G126&lt;&gt;G127,H126&lt;&gt;H127,I126&lt;&gt;I127,J126&lt;&gt;J127,K126&lt;&gt;K127,L126&lt;&gt;L127)),"R","")</f>
        <v/>
      </c>
      <c r="P127" s="37"/>
    </row>
    <row r="128" spans="2:16" s="25" customFormat="1" ht="15" customHeight="1">
      <c r="B128" s="44" t="s">
        <v>303</v>
      </c>
      <c r="C128" s="81" t="s">
        <v>24</v>
      </c>
      <c r="D128" s="82"/>
      <c r="E128" s="82"/>
      <c r="F128" s="82">
        <v>30</v>
      </c>
      <c r="G128" s="82"/>
      <c r="H128" s="82"/>
      <c r="I128" s="82"/>
      <c r="J128" s="82">
        <v>30</v>
      </c>
      <c r="K128" s="82"/>
      <c r="L128" s="82"/>
      <c r="M128" s="83">
        <f>IF(SUM(D128:L128)=0,"",IF(SUM(D128:L128)&gt;100,100,SUM(D128:L128)))</f>
        <v>60</v>
      </c>
      <c r="N128" s="26" t="str">
        <f>IF(AND(M128&lt;&gt;"",OR(M128&lt;M126,M128&lt;M127)),"*","")</f>
        <v/>
      </c>
      <c r="O128" s="51" t="str">
        <f>IF(AND(M127&lt;&gt;"",M128&lt;&gt;"",OR(D127&lt;&gt;D128,E127&lt;&gt;E128,F127&lt;&gt;F128,G127&lt;&gt;G128,H127&lt;&gt;H128,I127&lt;&gt;I128,J127&lt;&gt;J128,K127&lt;&gt;K128,L127&lt;&gt;L128)),"R","")</f>
        <v/>
      </c>
      <c r="P128" s="39" t="str">
        <f>IF(SUM(D128:L128)=0,"",IF(SUM(D128:L128)&gt;100,"^",IF(SUM(D128:L128)&lt;30,"Ödeme Yok!","")))</f>
        <v/>
      </c>
    </row>
    <row r="129" spans="2:16" ht="3" customHeight="1">
      <c r="B129" s="27"/>
      <c r="C129" s="33"/>
      <c r="D129" s="33"/>
      <c r="E129" s="33"/>
      <c r="F129" s="33"/>
      <c r="G129" s="33"/>
      <c r="H129" s="33"/>
      <c r="I129" s="33"/>
      <c r="J129" s="33"/>
      <c r="K129" s="33"/>
      <c r="L129" s="33"/>
      <c r="M129" s="33"/>
      <c r="N129" s="36"/>
      <c r="O129" s="36"/>
    </row>
    <row r="130" spans="2:16" s="25" customFormat="1" ht="15" customHeight="1">
      <c r="B130" s="53" t="s">
        <v>106</v>
      </c>
      <c r="C130" s="31" t="s">
        <v>28</v>
      </c>
      <c r="D130" s="40"/>
      <c r="E130" s="40"/>
      <c r="F130" s="40">
        <v>30</v>
      </c>
      <c r="G130" s="40"/>
      <c r="H130" s="40"/>
      <c r="I130" s="40"/>
      <c r="J130" s="40">
        <v>30</v>
      </c>
      <c r="K130" s="40"/>
      <c r="L130" s="40"/>
      <c r="M130" s="32">
        <f t="shared" ref="M130:M131" si="30">IF(SUM(D130:L130)=0,"",IF(SUM(D130:L130)&gt;100,100,SUM(D130:L130)))</f>
        <v>60</v>
      </c>
      <c r="N130" s="52"/>
      <c r="O130" s="50" t="str">
        <f>IF(SUM(D130:L130)&gt;100,"^","")</f>
        <v/>
      </c>
      <c r="P130" s="38"/>
    </row>
    <row r="131" spans="2:16" s="25" customFormat="1" ht="15" customHeight="1">
      <c r="B131" s="41" t="s">
        <v>309</v>
      </c>
      <c r="C131" s="31" t="s">
        <v>47</v>
      </c>
      <c r="D131" s="40"/>
      <c r="E131" s="40"/>
      <c r="F131" s="40">
        <v>30</v>
      </c>
      <c r="G131" s="40"/>
      <c r="H131" s="40"/>
      <c r="I131" s="40"/>
      <c r="J131" s="40">
        <v>30</v>
      </c>
      <c r="K131" s="40"/>
      <c r="L131" s="40"/>
      <c r="M131" s="32">
        <f t="shared" si="30"/>
        <v>60</v>
      </c>
      <c r="N131" s="49"/>
      <c r="O131" s="51" t="str">
        <f>IF(AND(M130&lt;&gt;"",M131&lt;&gt;"",OR(D130&lt;&gt;D131,E130&lt;&gt;E131,F130&lt;&gt;F131,G130&lt;&gt;G131,H130&lt;&gt;H131,I130&lt;&gt;I131,J130&lt;&gt;J131,K130&lt;&gt;K131,L130&lt;&gt;L131)),"R","")</f>
        <v/>
      </c>
      <c r="P131" s="37"/>
    </row>
    <row r="132" spans="2:16" s="25" customFormat="1" ht="15" customHeight="1">
      <c r="B132" s="44" t="s">
        <v>303</v>
      </c>
      <c r="C132" s="81" t="s">
        <v>24</v>
      </c>
      <c r="D132" s="82"/>
      <c r="E132" s="82"/>
      <c r="F132" s="82">
        <v>30</v>
      </c>
      <c r="G132" s="82"/>
      <c r="H132" s="82"/>
      <c r="I132" s="82"/>
      <c r="J132" s="82">
        <v>30</v>
      </c>
      <c r="K132" s="82"/>
      <c r="L132" s="82"/>
      <c r="M132" s="83">
        <f>IF(SUM(D132:L132)=0,"",IF(SUM(D132:L132)&gt;100,100,SUM(D132:L132)))</f>
        <v>60</v>
      </c>
      <c r="N132" s="26" t="str">
        <f>IF(AND(M132&lt;&gt;"",OR(M132&lt;M130,M132&lt;M131)),"*","")</f>
        <v/>
      </c>
      <c r="O132" s="51" t="str">
        <f>IF(AND(M131&lt;&gt;"",M132&lt;&gt;"",OR(D131&lt;&gt;D132,E131&lt;&gt;E132,F131&lt;&gt;F132,G131&lt;&gt;G132,H131&lt;&gt;H132,I131&lt;&gt;I132,J131&lt;&gt;J132,K131&lt;&gt;K132,L131&lt;&gt;L132)),"R","")</f>
        <v/>
      </c>
      <c r="P132" s="39" t="str">
        <f>IF(SUM(D132:L132)=0,"",IF(SUM(D132:L132)&gt;100,"^",IF(SUM(D132:L132)&lt;30,"Ödeme Yok!","")))</f>
        <v/>
      </c>
    </row>
    <row r="133" spans="2:16" ht="24" customHeight="1">
      <c r="B133" s="27"/>
      <c r="C133" s="33"/>
      <c r="D133" s="33"/>
      <c r="E133" s="33"/>
      <c r="F133" s="33"/>
      <c r="G133" s="33"/>
      <c r="H133" s="33"/>
      <c r="I133" s="33"/>
      <c r="J133" s="33"/>
      <c r="K133" s="33"/>
      <c r="L133" s="33"/>
      <c r="M133" s="33"/>
      <c r="N133" s="36"/>
      <c r="O133" s="36"/>
    </row>
    <row r="134" spans="2:16" s="25" customFormat="1" ht="15" customHeight="1">
      <c r="B134" s="53" t="s">
        <v>107</v>
      </c>
      <c r="C134" s="31" t="s">
        <v>28</v>
      </c>
      <c r="D134" s="40"/>
      <c r="E134" s="40"/>
      <c r="F134" s="40">
        <v>19.440000000000001</v>
      </c>
      <c r="G134" s="40"/>
      <c r="H134" s="40"/>
      <c r="I134" s="40"/>
      <c r="J134" s="40">
        <v>30</v>
      </c>
      <c r="K134" s="40"/>
      <c r="L134" s="40"/>
      <c r="M134" s="32">
        <f t="shared" ref="M134:M135" si="31">IF(SUM(D134:L134)=0,"",IF(SUM(D134:L134)&gt;100,100,SUM(D134:L134)))</f>
        <v>49.44</v>
      </c>
      <c r="N134" s="52"/>
      <c r="O134" s="50" t="str">
        <f>IF(SUM(D134:L134)&gt;100,"^","")</f>
        <v/>
      </c>
      <c r="P134" s="38"/>
    </row>
    <row r="135" spans="2:16" s="25" customFormat="1" ht="15" customHeight="1">
      <c r="B135" s="41" t="s">
        <v>311</v>
      </c>
      <c r="C135" s="31" t="s">
        <v>47</v>
      </c>
      <c r="D135" s="40"/>
      <c r="E135" s="40"/>
      <c r="F135" s="40">
        <v>19.440000000000001</v>
      </c>
      <c r="G135" s="40"/>
      <c r="H135" s="40"/>
      <c r="I135" s="40"/>
      <c r="J135" s="40">
        <v>30</v>
      </c>
      <c r="K135" s="40"/>
      <c r="L135" s="40"/>
      <c r="M135" s="32">
        <f t="shared" si="31"/>
        <v>49.44</v>
      </c>
      <c r="N135" s="49"/>
      <c r="O135" s="51" t="str">
        <f>IF(AND(M134&lt;&gt;"",M135&lt;&gt;"",OR(D134&lt;&gt;D135,E134&lt;&gt;E135,F134&lt;&gt;F135,G134&lt;&gt;G135,H134&lt;&gt;H135,I134&lt;&gt;I135,J134&lt;&gt;J135,K134&lt;&gt;K135,L134&lt;&gt;L135)),"R","")</f>
        <v/>
      </c>
      <c r="P135" s="37"/>
    </row>
    <row r="136" spans="2:16" s="25" customFormat="1" ht="15" customHeight="1">
      <c r="B136" s="44" t="s">
        <v>310</v>
      </c>
      <c r="C136" s="81" t="s">
        <v>24</v>
      </c>
      <c r="D136" s="82"/>
      <c r="E136" s="82"/>
      <c r="F136" s="82">
        <v>19.440000000000001</v>
      </c>
      <c r="G136" s="82"/>
      <c r="H136" s="82"/>
      <c r="I136" s="82"/>
      <c r="J136" s="82">
        <v>30</v>
      </c>
      <c r="K136" s="82"/>
      <c r="L136" s="82"/>
      <c r="M136" s="83">
        <f>IF(SUM(D136:L136)=0,"",IF(SUM(D136:L136)&gt;100,100,SUM(D136:L136)))</f>
        <v>49.44</v>
      </c>
      <c r="N136" s="26" t="str">
        <f>IF(AND(M136&lt;&gt;"",OR(M136&lt;M134,M136&lt;M135)),"*","")</f>
        <v/>
      </c>
      <c r="O136" s="51" t="str">
        <f>IF(AND(M135&lt;&gt;"",M136&lt;&gt;"",OR(D135&lt;&gt;D136,E135&lt;&gt;E136,F135&lt;&gt;F136,G135&lt;&gt;G136,H135&lt;&gt;H136,I135&lt;&gt;I136,J135&lt;&gt;J136,K135&lt;&gt;K136,L135&lt;&gt;L136)),"R","")</f>
        <v/>
      </c>
      <c r="P136" s="39" t="str">
        <f>IF(SUM(D136:L136)=0,"",IF(SUM(D136:L136)&gt;100,"^",IF(SUM(D136:L136)&lt;30,"Ödeme Yok!","")))</f>
        <v/>
      </c>
    </row>
    <row r="137" spans="2:16" ht="3" customHeight="1">
      <c r="B137" s="27"/>
      <c r="C137" s="33"/>
      <c r="D137" s="33"/>
      <c r="E137" s="33"/>
      <c r="F137" s="33"/>
      <c r="G137" s="33"/>
      <c r="H137" s="33"/>
      <c r="I137" s="33"/>
      <c r="J137" s="33"/>
      <c r="K137" s="33"/>
      <c r="L137" s="33"/>
      <c r="M137" s="33"/>
      <c r="N137" s="36"/>
      <c r="O137" s="36"/>
    </row>
    <row r="138" spans="2:16" s="25" customFormat="1" ht="15" customHeight="1">
      <c r="B138" s="53" t="s">
        <v>107</v>
      </c>
      <c r="C138" s="31" t="s">
        <v>28</v>
      </c>
      <c r="D138" s="40"/>
      <c r="E138" s="40"/>
      <c r="F138" s="40">
        <v>4.5</v>
      </c>
      <c r="G138" s="40"/>
      <c r="H138" s="40"/>
      <c r="I138" s="40"/>
      <c r="J138" s="40">
        <v>30</v>
      </c>
      <c r="K138" s="40"/>
      <c r="L138" s="40"/>
      <c r="M138" s="32">
        <f t="shared" ref="M138:M139" si="32">IF(SUM(D138:L138)=0,"",IF(SUM(D138:L138)&gt;100,100,SUM(D138:L138)))</f>
        <v>34.5</v>
      </c>
      <c r="N138" s="52"/>
      <c r="O138" s="50" t="str">
        <f>IF(SUM(D138:L138)&gt;100,"^","")</f>
        <v/>
      </c>
      <c r="P138" s="38"/>
    </row>
    <row r="139" spans="2:16" s="25" customFormat="1" ht="15" customHeight="1">
      <c r="B139" s="41" t="s">
        <v>312</v>
      </c>
      <c r="C139" s="31" t="s">
        <v>47</v>
      </c>
      <c r="D139" s="40"/>
      <c r="E139" s="40"/>
      <c r="F139" s="40">
        <v>4.5</v>
      </c>
      <c r="G139" s="40"/>
      <c r="H139" s="40"/>
      <c r="I139" s="40"/>
      <c r="J139" s="40">
        <v>30</v>
      </c>
      <c r="K139" s="40"/>
      <c r="L139" s="40"/>
      <c r="M139" s="32">
        <f t="shared" si="32"/>
        <v>34.5</v>
      </c>
      <c r="N139" s="49"/>
      <c r="O139" s="51" t="str">
        <f>IF(AND(M138&lt;&gt;"",M139&lt;&gt;"",OR(D138&lt;&gt;D139,E138&lt;&gt;E139,F138&lt;&gt;F139,G138&lt;&gt;G139,H138&lt;&gt;H139,I138&lt;&gt;I139,J138&lt;&gt;J139,K138&lt;&gt;K139,L138&lt;&gt;L139)),"R","")</f>
        <v/>
      </c>
      <c r="P139" s="37"/>
    </row>
    <row r="140" spans="2:16" s="25" customFormat="1" ht="15" customHeight="1">
      <c r="B140" s="44" t="s">
        <v>310</v>
      </c>
      <c r="C140" s="81" t="s">
        <v>24</v>
      </c>
      <c r="D140" s="82"/>
      <c r="E140" s="82"/>
      <c r="F140" s="82">
        <v>4.5</v>
      </c>
      <c r="G140" s="82"/>
      <c r="H140" s="82"/>
      <c r="I140" s="82"/>
      <c r="J140" s="82">
        <v>30</v>
      </c>
      <c r="K140" s="82"/>
      <c r="L140" s="82"/>
      <c r="M140" s="83">
        <f>IF(SUM(D140:L140)=0,"",IF(SUM(D140:L140)&gt;100,100,SUM(D140:L140)))</f>
        <v>34.5</v>
      </c>
      <c r="N140" s="26" t="str">
        <f>IF(AND(M140&lt;&gt;"",OR(M140&lt;M138,M140&lt;M139)),"*","")</f>
        <v/>
      </c>
      <c r="O140" s="51" t="str">
        <f>IF(AND(M139&lt;&gt;"",M140&lt;&gt;"",OR(D139&lt;&gt;D140,E139&lt;&gt;E140,F139&lt;&gt;F140,G139&lt;&gt;G140,H139&lt;&gt;H140,I139&lt;&gt;I140,J139&lt;&gt;J140,K139&lt;&gt;K140,L139&lt;&gt;L140)),"R","")</f>
        <v/>
      </c>
      <c r="P140" s="39" t="str">
        <f>IF(SUM(D140:L140)=0,"",IF(SUM(D140:L140)&gt;100,"^",IF(SUM(D140:L140)&lt;30,"Ödeme Yok!","")))</f>
        <v/>
      </c>
    </row>
    <row r="141" spans="2:16" ht="3" customHeight="1">
      <c r="B141" s="27"/>
      <c r="C141" s="33"/>
      <c r="D141" s="33"/>
      <c r="E141" s="33"/>
      <c r="F141" s="33"/>
      <c r="G141" s="33"/>
      <c r="H141" s="33"/>
      <c r="I141" s="33"/>
      <c r="J141" s="33"/>
      <c r="K141" s="33"/>
      <c r="L141" s="33"/>
      <c r="M141" s="33"/>
      <c r="N141" s="36"/>
      <c r="O141" s="36"/>
    </row>
    <row r="142" spans="2:16" s="25" customFormat="1" ht="15" customHeight="1">
      <c r="B142" s="53" t="s">
        <v>44</v>
      </c>
      <c r="C142" s="31" t="s">
        <v>28</v>
      </c>
      <c r="D142" s="40"/>
      <c r="E142" s="40"/>
      <c r="F142" s="40">
        <v>8.1</v>
      </c>
      <c r="G142" s="40"/>
      <c r="H142" s="40"/>
      <c r="I142" s="40"/>
      <c r="J142" s="40">
        <v>30</v>
      </c>
      <c r="K142" s="40"/>
      <c r="L142" s="40"/>
      <c r="M142" s="32">
        <f t="shared" ref="M142:M143" si="33">IF(SUM(D142:L142)=0,"",IF(SUM(D142:L142)&gt;100,100,SUM(D142:L142)))</f>
        <v>38.1</v>
      </c>
      <c r="N142" s="52"/>
      <c r="O142" s="50" t="str">
        <f>IF(SUM(D142:L142)&gt;100,"^","")</f>
        <v/>
      </c>
      <c r="P142" s="38"/>
    </row>
    <row r="143" spans="2:16" s="25" customFormat="1" ht="15" customHeight="1">
      <c r="B143" s="41" t="s">
        <v>313</v>
      </c>
      <c r="C143" s="31" t="s">
        <v>47</v>
      </c>
      <c r="D143" s="40"/>
      <c r="E143" s="40"/>
      <c r="F143" s="40">
        <v>8.1</v>
      </c>
      <c r="G143" s="40"/>
      <c r="H143" s="40"/>
      <c r="I143" s="40"/>
      <c r="J143" s="40">
        <v>30</v>
      </c>
      <c r="K143" s="40"/>
      <c r="L143" s="40"/>
      <c r="M143" s="32">
        <f t="shared" si="33"/>
        <v>38.1</v>
      </c>
      <c r="N143" s="49"/>
      <c r="O143" s="51" t="str">
        <f>IF(AND(M142&lt;&gt;"",M143&lt;&gt;"",OR(D142&lt;&gt;D143,E142&lt;&gt;E143,F142&lt;&gt;F143,G142&lt;&gt;G143,H142&lt;&gt;H143,I142&lt;&gt;I143,J142&lt;&gt;J143,K142&lt;&gt;K143,L142&lt;&gt;L143)),"R","")</f>
        <v/>
      </c>
      <c r="P143" s="37"/>
    </row>
    <row r="144" spans="2:16" s="25" customFormat="1" ht="15" customHeight="1">
      <c r="B144" s="44" t="s">
        <v>310</v>
      </c>
      <c r="C144" s="81" t="s">
        <v>24</v>
      </c>
      <c r="D144" s="82"/>
      <c r="E144" s="82"/>
      <c r="F144" s="82">
        <v>8.1</v>
      </c>
      <c r="G144" s="82"/>
      <c r="H144" s="82"/>
      <c r="I144" s="82"/>
      <c r="J144" s="82">
        <v>30</v>
      </c>
      <c r="K144" s="82"/>
      <c r="L144" s="82"/>
      <c r="M144" s="83">
        <f>IF(SUM(D144:L144)=0,"",IF(SUM(D144:L144)&gt;100,100,SUM(D144:L144)))</f>
        <v>38.1</v>
      </c>
      <c r="N144" s="26" t="str">
        <f>IF(AND(M144&lt;&gt;"",OR(M144&lt;M142,M144&lt;M143)),"*","")</f>
        <v/>
      </c>
      <c r="O144" s="51" t="str">
        <f>IF(AND(M143&lt;&gt;"",M144&lt;&gt;"",OR(D143&lt;&gt;D144,E143&lt;&gt;E144,F143&lt;&gt;F144,G143&lt;&gt;G144,H143&lt;&gt;H144,I143&lt;&gt;I144,J143&lt;&gt;J144,K143&lt;&gt;K144,L143&lt;&gt;L144)),"R","")</f>
        <v/>
      </c>
      <c r="P144" s="39" t="str">
        <f>IF(SUM(D144:L144)=0,"",IF(SUM(D144:L144)&gt;100,"^",IF(SUM(D144:L144)&lt;30,"Ödeme Yok!","")))</f>
        <v/>
      </c>
    </row>
    <row r="145" spans="2:16" ht="3" customHeight="1">
      <c r="B145" s="27"/>
      <c r="C145" s="33"/>
      <c r="D145" s="33"/>
      <c r="E145" s="33"/>
      <c r="F145" s="33"/>
      <c r="G145" s="33"/>
      <c r="H145" s="33"/>
      <c r="I145" s="33"/>
      <c r="J145" s="33"/>
      <c r="K145" s="33"/>
      <c r="L145" s="33"/>
      <c r="M145" s="33"/>
      <c r="N145" s="36"/>
      <c r="O145" s="36"/>
    </row>
    <row r="146" spans="2:16" s="25" customFormat="1" ht="15" customHeight="1">
      <c r="B146" s="53" t="s">
        <v>106</v>
      </c>
      <c r="C146" s="31" t="s">
        <v>28</v>
      </c>
      <c r="D146" s="40"/>
      <c r="E146" s="40"/>
      <c r="F146" s="40">
        <v>4.8</v>
      </c>
      <c r="G146" s="40"/>
      <c r="H146" s="40"/>
      <c r="I146" s="40"/>
      <c r="J146" s="40">
        <v>30</v>
      </c>
      <c r="K146" s="40"/>
      <c r="L146" s="40"/>
      <c r="M146" s="32">
        <f t="shared" ref="M146:M147" si="34">IF(SUM(D146:L146)=0,"",IF(SUM(D146:L146)&gt;100,100,SUM(D146:L146)))</f>
        <v>34.799999999999997</v>
      </c>
      <c r="N146" s="52"/>
      <c r="O146" s="50" t="str">
        <f>IF(SUM(D146:L146)&gt;100,"^","")</f>
        <v/>
      </c>
      <c r="P146" s="38"/>
    </row>
    <row r="147" spans="2:16" s="25" customFormat="1" ht="15" customHeight="1">
      <c r="B147" s="41" t="s">
        <v>315</v>
      </c>
      <c r="C147" s="31" t="s">
        <v>47</v>
      </c>
      <c r="D147" s="40"/>
      <c r="E147" s="40"/>
      <c r="F147" s="40">
        <v>4.8</v>
      </c>
      <c r="G147" s="40"/>
      <c r="H147" s="40"/>
      <c r="I147" s="40"/>
      <c r="J147" s="40">
        <v>30</v>
      </c>
      <c r="K147" s="40"/>
      <c r="L147" s="40"/>
      <c r="M147" s="32">
        <f t="shared" si="34"/>
        <v>34.799999999999997</v>
      </c>
      <c r="N147" s="49"/>
      <c r="O147" s="51" t="str">
        <f>IF(AND(M146&lt;&gt;"",M147&lt;&gt;"",OR(D146&lt;&gt;D147,E146&lt;&gt;E147,F146&lt;&gt;F147,G146&lt;&gt;G147,H146&lt;&gt;H147,I146&lt;&gt;I147,J146&lt;&gt;J147,K146&lt;&gt;K147,L146&lt;&gt;L147)),"R","")</f>
        <v/>
      </c>
      <c r="P147" s="37"/>
    </row>
    <row r="148" spans="2:16" s="25" customFormat="1" ht="15" customHeight="1">
      <c r="B148" s="44" t="s">
        <v>314</v>
      </c>
      <c r="C148" s="81" t="s">
        <v>24</v>
      </c>
      <c r="D148" s="82"/>
      <c r="E148" s="82"/>
      <c r="F148" s="82">
        <v>4.8</v>
      </c>
      <c r="G148" s="82"/>
      <c r="H148" s="82"/>
      <c r="I148" s="82"/>
      <c r="J148" s="82">
        <v>30</v>
      </c>
      <c r="K148" s="82"/>
      <c r="L148" s="82"/>
      <c r="M148" s="83">
        <f>IF(SUM(D148:L148)=0,"",IF(SUM(D148:L148)&gt;100,100,SUM(D148:L148)))</f>
        <v>34.799999999999997</v>
      </c>
      <c r="N148" s="26" t="str">
        <f>IF(AND(M148&lt;&gt;"",OR(M148&lt;M146,M148&lt;M147)),"*","")</f>
        <v/>
      </c>
      <c r="O148" s="51" t="str">
        <f>IF(AND(M147&lt;&gt;"",M148&lt;&gt;"",OR(D147&lt;&gt;D148,E147&lt;&gt;E148,F147&lt;&gt;F148,G147&lt;&gt;G148,H147&lt;&gt;H148,I147&lt;&gt;I148,J147&lt;&gt;J148,K147&lt;&gt;K148,L147&lt;&gt;L148)),"R","")</f>
        <v/>
      </c>
      <c r="P148" s="39" t="str">
        <f>IF(SUM(D148:L148)=0,"",IF(SUM(D148:L148)&gt;100,"^",IF(SUM(D148:L148)&lt;30,"Ödeme Yok!","")))</f>
        <v/>
      </c>
    </row>
    <row r="149" spans="2:16" ht="3" customHeight="1">
      <c r="B149" s="27"/>
      <c r="C149" s="33"/>
      <c r="D149" s="33"/>
      <c r="E149" s="33"/>
      <c r="F149" s="33"/>
      <c r="G149" s="33"/>
      <c r="H149" s="33"/>
      <c r="I149" s="33"/>
      <c r="J149" s="33"/>
      <c r="K149" s="33"/>
      <c r="L149" s="33"/>
      <c r="M149" s="33"/>
      <c r="N149" s="36"/>
      <c r="O149" s="36"/>
    </row>
    <row r="150" spans="2:16" s="25" customFormat="1" ht="15" customHeight="1">
      <c r="B150" s="53" t="s">
        <v>107</v>
      </c>
      <c r="C150" s="31" t="s">
        <v>28</v>
      </c>
      <c r="D150" s="40"/>
      <c r="E150" s="40"/>
      <c r="F150" s="40">
        <v>11.925000000000001</v>
      </c>
      <c r="G150" s="40"/>
      <c r="H150" s="40"/>
      <c r="I150" s="40"/>
      <c r="J150" s="40">
        <v>30</v>
      </c>
      <c r="K150" s="40"/>
      <c r="L150" s="40"/>
      <c r="M150" s="32">
        <f t="shared" ref="M150:M151" si="35">IF(SUM(D150:L150)=0,"",IF(SUM(D150:L150)&gt;100,100,SUM(D150:L150)))</f>
        <v>41.924999999999997</v>
      </c>
      <c r="N150" s="52"/>
      <c r="O150" s="50" t="str">
        <f>IF(SUM(D150:L150)&gt;100,"^","")</f>
        <v/>
      </c>
      <c r="P150" s="38"/>
    </row>
    <row r="151" spans="2:16" s="25" customFormat="1" ht="15" customHeight="1">
      <c r="B151" s="41" t="s">
        <v>316</v>
      </c>
      <c r="C151" s="31" t="s">
        <v>47</v>
      </c>
      <c r="D151" s="40"/>
      <c r="E151" s="40"/>
      <c r="F151" s="40">
        <v>11.925000000000001</v>
      </c>
      <c r="G151" s="40"/>
      <c r="H151" s="40"/>
      <c r="I151" s="40"/>
      <c r="J151" s="40">
        <v>30</v>
      </c>
      <c r="K151" s="40"/>
      <c r="L151" s="40"/>
      <c r="M151" s="32">
        <f t="shared" si="35"/>
        <v>41.924999999999997</v>
      </c>
      <c r="N151" s="49"/>
      <c r="O151" s="51" t="str">
        <f>IF(AND(M150&lt;&gt;"",M151&lt;&gt;"",OR(D150&lt;&gt;D151,E150&lt;&gt;E151,F150&lt;&gt;F151,G150&lt;&gt;G151,H150&lt;&gt;H151,I150&lt;&gt;I151,J150&lt;&gt;J151,K150&lt;&gt;K151,L150&lt;&gt;L151)),"R","")</f>
        <v/>
      </c>
      <c r="P151" s="37"/>
    </row>
    <row r="152" spans="2:16" s="25" customFormat="1" ht="15" customHeight="1">
      <c r="B152" s="44" t="s">
        <v>314</v>
      </c>
      <c r="C152" s="81" t="s">
        <v>24</v>
      </c>
      <c r="D152" s="82"/>
      <c r="E152" s="82"/>
      <c r="F152" s="82">
        <v>11.925000000000001</v>
      </c>
      <c r="G152" s="82"/>
      <c r="H152" s="82"/>
      <c r="I152" s="82"/>
      <c r="J152" s="82">
        <v>30</v>
      </c>
      <c r="K152" s="82"/>
      <c r="L152" s="82"/>
      <c r="M152" s="83">
        <f>IF(SUM(D152:L152)=0,"",IF(SUM(D152:L152)&gt;100,100,SUM(D152:L152)))</f>
        <v>41.924999999999997</v>
      </c>
      <c r="N152" s="26" t="str">
        <f>IF(AND(M152&lt;&gt;"",OR(M152&lt;M150,M152&lt;M151)),"*","")</f>
        <v/>
      </c>
      <c r="O152" s="51" t="str">
        <f>IF(AND(M151&lt;&gt;"",M152&lt;&gt;"",OR(D151&lt;&gt;D152,E151&lt;&gt;E152,F151&lt;&gt;F152,G151&lt;&gt;G152,H151&lt;&gt;H152,I151&lt;&gt;I152,J151&lt;&gt;J152,K151&lt;&gt;K152,L151&lt;&gt;L152)),"R","")</f>
        <v/>
      </c>
      <c r="P152" s="39" t="str">
        <f>IF(SUM(D152:L152)=0,"",IF(SUM(D152:L152)&gt;100,"^",IF(SUM(D152:L152)&lt;30,"Ödeme Yok!","")))</f>
        <v/>
      </c>
    </row>
    <row r="153" spans="2:16" ht="3" customHeight="1">
      <c r="B153" s="27"/>
      <c r="C153" s="33"/>
      <c r="D153" s="33"/>
      <c r="E153" s="33"/>
      <c r="F153" s="33"/>
      <c r="G153" s="33"/>
      <c r="H153" s="33"/>
      <c r="I153" s="33"/>
      <c r="J153" s="33"/>
      <c r="K153" s="33"/>
      <c r="L153" s="33"/>
      <c r="M153" s="33"/>
      <c r="N153" s="36"/>
      <c r="O153" s="36"/>
    </row>
    <row r="154" spans="2:16" s="25" customFormat="1" ht="15" customHeight="1">
      <c r="B154" s="53" t="s">
        <v>107</v>
      </c>
      <c r="C154" s="31" t="s">
        <v>28</v>
      </c>
      <c r="D154" s="40"/>
      <c r="E154" s="40"/>
      <c r="F154" s="40">
        <v>15.9</v>
      </c>
      <c r="G154" s="40"/>
      <c r="H154" s="40"/>
      <c r="I154" s="40"/>
      <c r="J154" s="40">
        <v>19.2</v>
      </c>
      <c r="K154" s="40">
        <v>3</v>
      </c>
      <c r="L154" s="40"/>
      <c r="M154" s="32">
        <f t="shared" ref="M154:M155" si="36">IF(SUM(D154:L154)=0,"",IF(SUM(D154:L154)&gt;100,100,SUM(D154:L154)))</f>
        <v>38.1</v>
      </c>
      <c r="N154" s="52"/>
      <c r="O154" s="50" t="str">
        <f>IF(SUM(D154:L154)&gt;100,"^","")</f>
        <v/>
      </c>
      <c r="P154" s="38"/>
    </row>
    <row r="155" spans="2:16" s="25" customFormat="1" ht="15" customHeight="1">
      <c r="B155" s="41" t="s">
        <v>317</v>
      </c>
      <c r="C155" s="31" t="s">
        <v>47</v>
      </c>
      <c r="D155" s="40"/>
      <c r="E155" s="40"/>
      <c r="F155" s="40">
        <v>15.9</v>
      </c>
      <c r="G155" s="40"/>
      <c r="H155" s="40"/>
      <c r="I155" s="40"/>
      <c r="J155" s="40">
        <v>19.2</v>
      </c>
      <c r="K155" s="40">
        <v>3</v>
      </c>
      <c r="L155" s="40"/>
      <c r="M155" s="32">
        <f t="shared" si="36"/>
        <v>38.1</v>
      </c>
      <c r="N155" s="49"/>
      <c r="O155" s="51" t="str">
        <f>IF(AND(M154&lt;&gt;"",M155&lt;&gt;"",OR(D154&lt;&gt;D155,E154&lt;&gt;E155,F154&lt;&gt;F155,G154&lt;&gt;G155,H154&lt;&gt;H155,I154&lt;&gt;I155,J154&lt;&gt;J155,K154&lt;&gt;K155,L154&lt;&gt;L155)),"R","")</f>
        <v/>
      </c>
      <c r="P155" s="37"/>
    </row>
    <row r="156" spans="2:16" s="25" customFormat="1" ht="15" customHeight="1">
      <c r="B156" s="44" t="s">
        <v>314</v>
      </c>
      <c r="C156" s="81" t="s">
        <v>24</v>
      </c>
      <c r="D156" s="82"/>
      <c r="E156" s="82"/>
      <c r="F156" s="82">
        <v>15.9</v>
      </c>
      <c r="G156" s="82"/>
      <c r="H156" s="82"/>
      <c r="I156" s="82"/>
      <c r="J156" s="82">
        <v>19.2</v>
      </c>
      <c r="K156" s="82">
        <v>3</v>
      </c>
      <c r="L156" s="82"/>
      <c r="M156" s="83">
        <f>IF(SUM(D156:L156)=0,"",IF(SUM(D156:L156)&gt;100,100,SUM(D156:L156)))</f>
        <v>38.1</v>
      </c>
      <c r="N156" s="26" t="str">
        <f>IF(AND(M156&lt;&gt;"",OR(M156&lt;M154,M156&lt;M155)),"*","")</f>
        <v/>
      </c>
      <c r="O156" s="51" t="str">
        <f>IF(AND(M155&lt;&gt;"",M156&lt;&gt;"",OR(D155&lt;&gt;D156,E155&lt;&gt;E156,F155&lt;&gt;F156,G155&lt;&gt;G156,H155&lt;&gt;H156,I155&lt;&gt;I156,J155&lt;&gt;J156,K155&lt;&gt;K156,L155&lt;&gt;L156)),"R","")</f>
        <v/>
      </c>
      <c r="P156" s="39" t="str">
        <f>IF(SUM(D156:L156)=0,"",IF(SUM(D156:L156)&gt;100,"^",IF(SUM(D156:L156)&lt;30,"Ödeme Yok!","")))</f>
        <v/>
      </c>
    </row>
    <row r="157" spans="2:16" ht="3" customHeight="1">
      <c r="B157" s="27"/>
      <c r="C157" s="33"/>
      <c r="D157" s="33"/>
      <c r="E157" s="33"/>
      <c r="F157" s="33"/>
      <c r="G157" s="33"/>
      <c r="H157" s="33"/>
      <c r="I157" s="33"/>
      <c r="J157" s="33"/>
      <c r="K157" s="33"/>
      <c r="L157" s="33"/>
      <c r="M157" s="33"/>
      <c r="N157" s="36"/>
      <c r="O157" s="36"/>
    </row>
    <row r="158" spans="2:16" s="25" customFormat="1" ht="15" customHeight="1">
      <c r="B158" s="53" t="s">
        <v>44</v>
      </c>
      <c r="C158" s="31" t="s">
        <v>28</v>
      </c>
      <c r="D158" s="40"/>
      <c r="E158" s="40"/>
      <c r="F158" s="40">
        <v>2.7</v>
      </c>
      <c r="G158" s="40"/>
      <c r="H158" s="40"/>
      <c r="I158" s="40"/>
      <c r="J158" s="40">
        <v>30</v>
      </c>
      <c r="K158" s="40"/>
      <c r="L158" s="40"/>
      <c r="M158" s="32">
        <f t="shared" ref="M158:M159" si="37">IF(SUM(D158:L158)=0,"",IF(SUM(D158:L158)&gt;100,100,SUM(D158:L158)))</f>
        <v>32.700000000000003</v>
      </c>
      <c r="N158" s="52"/>
      <c r="O158" s="50" t="str">
        <f>IF(SUM(D158:L158)&gt;100,"^","")</f>
        <v/>
      </c>
      <c r="P158" s="38"/>
    </row>
    <row r="159" spans="2:16" s="25" customFormat="1" ht="15" customHeight="1">
      <c r="B159" s="41" t="s">
        <v>318</v>
      </c>
      <c r="C159" s="31" t="s">
        <v>47</v>
      </c>
      <c r="D159" s="40"/>
      <c r="E159" s="40"/>
      <c r="F159" s="40">
        <v>2.7</v>
      </c>
      <c r="G159" s="40"/>
      <c r="H159" s="40"/>
      <c r="I159" s="40"/>
      <c r="J159" s="40">
        <v>29.1</v>
      </c>
      <c r="K159" s="40"/>
      <c r="L159" s="40"/>
      <c r="M159" s="32">
        <f t="shared" si="37"/>
        <v>31.8</v>
      </c>
      <c r="N159" s="49"/>
      <c r="O159" s="51" t="str">
        <f>IF(AND(M158&lt;&gt;"",M159&lt;&gt;"",OR(D158&lt;&gt;D159,E158&lt;&gt;E159,F158&lt;&gt;F159,G158&lt;&gt;G159,H158&lt;&gt;H159,I158&lt;&gt;I159,J158&lt;&gt;J159,K158&lt;&gt;K159,L158&lt;&gt;L159)),"R","")</f>
        <v>R</v>
      </c>
      <c r="P159" s="37"/>
    </row>
    <row r="160" spans="2:16" s="25" customFormat="1" ht="15" customHeight="1">
      <c r="B160" s="44" t="s">
        <v>314</v>
      </c>
      <c r="C160" s="81" t="s">
        <v>24</v>
      </c>
      <c r="D160" s="82"/>
      <c r="E160" s="82"/>
      <c r="F160" s="82">
        <v>2.7</v>
      </c>
      <c r="G160" s="82"/>
      <c r="H160" s="82"/>
      <c r="I160" s="82"/>
      <c r="J160" s="82">
        <v>29.1</v>
      </c>
      <c r="K160" s="82"/>
      <c r="L160" s="82"/>
      <c r="M160" s="83">
        <f>IF(SUM(D160:L160)=0,"",IF(SUM(D160:L160)&gt;100,100,SUM(D160:L160)))</f>
        <v>31.8</v>
      </c>
      <c r="N160" s="26" t="str">
        <f>IF(AND(M160&lt;&gt;"",OR(M160&lt;M158,M160&lt;M159)),"*","")</f>
        <v>*</v>
      </c>
      <c r="O160" s="51" t="str">
        <f>IF(AND(M159&lt;&gt;"",M160&lt;&gt;"",OR(D159&lt;&gt;D160,E159&lt;&gt;E160,F159&lt;&gt;F160,G159&lt;&gt;G160,H159&lt;&gt;H160,I159&lt;&gt;I160,J159&lt;&gt;J160,K159&lt;&gt;K160,L159&lt;&gt;L160)),"R","")</f>
        <v/>
      </c>
      <c r="P160" s="39" t="str">
        <f>IF(SUM(D160:L160)=0,"",IF(SUM(D160:L160)&gt;100,"^",IF(SUM(D160:L160)&lt;30,"Ödeme Yok!","")))</f>
        <v/>
      </c>
    </row>
    <row r="161" spans="2:16" ht="3" customHeight="1">
      <c r="B161" s="27"/>
      <c r="C161" s="33"/>
      <c r="D161" s="33"/>
      <c r="E161" s="33"/>
      <c r="F161" s="33"/>
      <c r="G161" s="33"/>
      <c r="H161" s="33"/>
      <c r="I161" s="33"/>
      <c r="J161" s="33"/>
      <c r="K161" s="33"/>
      <c r="L161" s="33"/>
      <c r="M161" s="33"/>
      <c r="N161" s="36"/>
      <c r="O161" s="36"/>
    </row>
    <row r="162" spans="2:16" s="25" customFormat="1" ht="15" customHeight="1">
      <c r="B162" s="53" t="s">
        <v>44</v>
      </c>
      <c r="C162" s="31" t="s">
        <v>28</v>
      </c>
      <c r="D162" s="40"/>
      <c r="E162" s="40"/>
      <c r="F162" s="40">
        <v>11.25</v>
      </c>
      <c r="G162" s="40"/>
      <c r="H162" s="40"/>
      <c r="I162" s="40"/>
      <c r="J162" s="40">
        <v>24.3</v>
      </c>
      <c r="K162" s="40"/>
      <c r="L162" s="40"/>
      <c r="M162" s="32">
        <f t="shared" ref="M162:M163" si="38">IF(SUM(D162:L162)=0,"",IF(SUM(D162:L162)&gt;100,100,SUM(D162:L162)))</f>
        <v>35.549999999999997</v>
      </c>
      <c r="N162" s="52"/>
      <c r="O162" s="50" t="str">
        <f>IF(SUM(D162:L162)&gt;100,"^","")</f>
        <v/>
      </c>
      <c r="P162" s="38"/>
    </row>
    <row r="163" spans="2:16" s="25" customFormat="1" ht="15" customHeight="1">
      <c r="B163" s="41" t="s">
        <v>319</v>
      </c>
      <c r="C163" s="31" t="s">
        <v>47</v>
      </c>
      <c r="D163" s="40"/>
      <c r="E163" s="40"/>
      <c r="F163" s="40">
        <v>11.25</v>
      </c>
      <c r="G163" s="40"/>
      <c r="H163" s="40"/>
      <c r="I163" s="40"/>
      <c r="J163" s="40">
        <v>24.3</v>
      </c>
      <c r="K163" s="40"/>
      <c r="L163" s="40"/>
      <c r="M163" s="32">
        <f t="shared" si="38"/>
        <v>35.549999999999997</v>
      </c>
      <c r="N163" s="49"/>
      <c r="O163" s="51" t="str">
        <f>IF(AND(M162&lt;&gt;"",M163&lt;&gt;"",OR(D162&lt;&gt;D163,E162&lt;&gt;E163,F162&lt;&gt;F163,G162&lt;&gt;G163,H162&lt;&gt;H163,I162&lt;&gt;I163,J162&lt;&gt;J163,K162&lt;&gt;K163,L162&lt;&gt;L163)),"R","")</f>
        <v/>
      </c>
      <c r="P163" s="37"/>
    </row>
    <row r="164" spans="2:16" s="25" customFormat="1" ht="15" customHeight="1">
      <c r="B164" s="44" t="s">
        <v>314</v>
      </c>
      <c r="C164" s="81" t="s">
        <v>24</v>
      </c>
      <c r="D164" s="82"/>
      <c r="E164" s="82"/>
      <c r="F164" s="82">
        <v>11.25</v>
      </c>
      <c r="G164" s="82"/>
      <c r="H164" s="82"/>
      <c r="I164" s="82"/>
      <c r="J164" s="82">
        <v>24.3</v>
      </c>
      <c r="K164" s="82"/>
      <c r="L164" s="82"/>
      <c r="M164" s="83">
        <f>IF(SUM(D164:L164)=0,"",IF(SUM(D164:L164)&gt;100,100,SUM(D164:L164)))</f>
        <v>35.549999999999997</v>
      </c>
      <c r="N164" s="26" t="str">
        <f>IF(AND(M164&lt;&gt;"",OR(M164&lt;M162,M164&lt;M163)),"*","")</f>
        <v/>
      </c>
      <c r="O164" s="51" t="str">
        <f>IF(AND(M163&lt;&gt;"",M164&lt;&gt;"",OR(D163&lt;&gt;D164,E163&lt;&gt;E164,F163&lt;&gt;F164,G163&lt;&gt;G164,H163&lt;&gt;H164,I163&lt;&gt;I164,J163&lt;&gt;J164,K163&lt;&gt;K164,L163&lt;&gt;L164)),"R","")</f>
        <v/>
      </c>
      <c r="P164" s="39" t="str">
        <f>IF(SUM(D164:L164)=0,"",IF(SUM(D164:L164)&gt;100,"^",IF(SUM(D164:L164)&lt;30,"Ödeme Yok!","")))</f>
        <v/>
      </c>
    </row>
    <row r="165" spans="2:16" ht="3" customHeight="1">
      <c r="B165" s="27"/>
      <c r="C165" s="33"/>
      <c r="D165" s="33"/>
      <c r="E165" s="33"/>
      <c r="F165" s="33"/>
      <c r="G165" s="33"/>
      <c r="H165" s="33"/>
      <c r="I165" s="33"/>
      <c r="J165" s="33"/>
      <c r="K165" s="33"/>
      <c r="L165" s="33"/>
      <c r="M165" s="33"/>
      <c r="N165" s="36"/>
      <c r="O165" s="36"/>
    </row>
    <row r="166" spans="2:16" s="25" customFormat="1" ht="15" customHeight="1">
      <c r="B166" s="53" t="s">
        <v>44</v>
      </c>
      <c r="C166" s="31" t="s">
        <v>28</v>
      </c>
      <c r="D166" s="40"/>
      <c r="E166" s="40"/>
      <c r="F166" s="40">
        <v>8.1</v>
      </c>
      <c r="G166" s="40"/>
      <c r="H166" s="40"/>
      <c r="I166" s="40"/>
      <c r="J166" s="40">
        <v>30</v>
      </c>
      <c r="K166" s="40"/>
      <c r="L166" s="40"/>
      <c r="M166" s="32">
        <f t="shared" ref="M166:M167" si="39">IF(SUM(D166:L166)=0,"",IF(SUM(D166:L166)&gt;100,100,SUM(D166:L166)))</f>
        <v>38.1</v>
      </c>
      <c r="N166" s="52"/>
      <c r="O166" s="50" t="str">
        <f>IF(SUM(D166:L166)&gt;100,"^","")</f>
        <v/>
      </c>
      <c r="P166" s="38"/>
    </row>
    <row r="167" spans="2:16" s="25" customFormat="1" ht="15" customHeight="1">
      <c r="B167" s="41" t="s">
        <v>320</v>
      </c>
      <c r="C167" s="31" t="s">
        <v>47</v>
      </c>
      <c r="D167" s="40"/>
      <c r="E167" s="40"/>
      <c r="F167" s="40">
        <v>8.1</v>
      </c>
      <c r="G167" s="40"/>
      <c r="H167" s="40"/>
      <c r="I167" s="40"/>
      <c r="J167" s="40">
        <v>30</v>
      </c>
      <c r="K167" s="40"/>
      <c r="L167" s="40"/>
      <c r="M167" s="32">
        <f t="shared" si="39"/>
        <v>38.1</v>
      </c>
      <c r="N167" s="49"/>
      <c r="O167" s="51" t="str">
        <f>IF(AND(M166&lt;&gt;"",M167&lt;&gt;"",OR(D166&lt;&gt;D167,E166&lt;&gt;E167,F166&lt;&gt;F167,G166&lt;&gt;G167,H166&lt;&gt;H167,I166&lt;&gt;I167,J166&lt;&gt;J167,K166&lt;&gt;K167,L166&lt;&gt;L167)),"R","")</f>
        <v/>
      </c>
      <c r="P167" s="37"/>
    </row>
    <row r="168" spans="2:16" s="25" customFormat="1" ht="15" customHeight="1">
      <c r="B168" s="44" t="s">
        <v>314</v>
      </c>
      <c r="C168" s="81" t="s">
        <v>24</v>
      </c>
      <c r="D168" s="82"/>
      <c r="E168" s="82"/>
      <c r="F168" s="82">
        <v>8.1</v>
      </c>
      <c r="G168" s="82"/>
      <c r="H168" s="82"/>
      <c r="I168" s="82"/>
      <c r="J168" s="82">
        <v>30</v>
      </c>
      <c r="K168" s="82"/>
      <c r="L168" s="82"/>
      <c r="M168" s="83">
        <f>IF(SUM(D168:L168)=0,"",IF(SUM(D168:L168)&gt;100,100,SUM(D168:L168)))</f>
        <v>38.1</v>
      </c>
      <c r="N168" s="26" t="str">
        <f>IF(AND(M168&lt;&gt;"",OR(M168&lt;M166,M168&lt;M167)),"*","")</f>
        <v/>
      </c>
      <c r="O168" s="51" t="str">
        <f>IF(AND(M167&lt;&gt;"",M168&lt;&gt;"",OR(D167&lt;&gt;D168,E167&lt;&gt;E168,F167&lt;&gt;F168,G167&lt;&gt;G168,H167&lt;&gt;H168,I167&lt;&gt;I168,J167&lt;&gt;J168,K167&lt;&gt;K168,L167&lt;&gt;L168)),"R","")</f>
        <v/>
      </c>
      <c r="P168" s="39" t="str">
        <f>IF(SUM(D168:L168)=0,"",IF(SUM(D168:L168)&gt;100,"^",IF(SUM(D168:L168)&lt;30,"Ödeme Yok!","")))</f>
        <v/>
      </c>
    </row>
    <row r="169" spans="2:16" ht="3" customHeight="1">
      <c r="B169" s="27"/>
      <c r="C169" s="33"/>
      <c r="D169" s="33"/>
      <c r="E169" s="33"/>
      <c r="F169" s="33"/>
      <c r="G169" s="33"/>
      <c r="H169" s="33"/>
      <c r="I169" s="33"/>
      <c r="J169" s="33"/>
      <c r="K169" s="33"/>
      <c r="L169" s="33"/>
      <c r="M169" s="33"/>
      <c r="N169" s="36"/>
      <c r="O169" s="36"/>
    </row>
    <row r="170" spans="2:16" s="25" customFormat="1" ht="15" customHeight="1">
      <c r="B170" s="53" t="s">
        <v>125</v>
      </c>
      <c r="C170" s="31" t="s">
        <v>28</v>
      </c>
      <c r="D170" s="40"/>
      <c r="E170" s="40"/>
      <c r="F170" s="40">
        <v>15.686</v>
      </c>
      <c r="G170" s="40"/>
      <c r="H170" s="40"/>
      <c r="I170" s="40"/>
      <c r="J170" s="40">
        <v>17.399999999999999</v>
      </c>
      <c r="K170" s="40"/>
      <c r="L170" s="40"/>
      <c r="M170" s="32">
        <f t="shared" ref="M170:M171" si="40">IF(SUM(D170:L170)=0,"",IF(SUM(D170:L170)&gt;100,100,SUM(D170:L170)))</f>
        <v>33.085999999999999</v>
      </c>
      <c r="N170" s="52"/>
      <c r="O170" s="50" t="str">
        <f>IF(SUM(D170:L170)&gt;100,"^","")</f>
        <v/>
      </c>
      <c r="P170" s="38"/>
    </row>
    <row r="171" spans="2:16" s="25" customFormat="1" ht="15" customHeight="1">
      <c r="B171" s="41" t="s">
        <v>321</v>
      </c>
      <c r="C171" s="31" t="s">
        <v>47</v>
      </c>
      <c r="D171" s="40"/>
      <c r="E171" s="40"/>
      <c r="F171" s="40">
        <v>15.686</v>
      </c>
      <c r="G171" s="40"/>
      <c r="H171" s="40"/>
      <c r="I171" s="40"/>
      <c r="J171" s="40">
        <v>17.399999999999999</v>
      </c>
      <c r="K171" s="40"/>
      <c r="L171" s="40"/>
      <c r="M171" s="32">
        <f t="shared" si="40"/>
        <v>33.085999999999999</v>
      </c>
      <c r="N171" s="49"/>
      <c r="O171" s="51" t="str">
        <f>IF(AND(M170&lt;&gt;"",M171&lt;&gt;"",OR(D170&lt;&gt;D171,E170&lt;&gt;E171,F170&lt;&gt;F171,G170&lt;&gt;G171,H170&lt;&gt;H171,I170&lt;&gt;I171,J170&lt;&gt;J171,K170&lt;&gt;K171,L170&lt;&gt;L171)),"R","")</f>
        <v/>
      </c>
      <c r="P171" s="37"/>
    </row>
    <row r="172" spans="2:16" s="25" customFormat="1" ht="15" customHeight="1">
      <c r="B172" s="44" t="s">
        <v>314</v>
      </c>
      <c r="C172" s="81" t="s">
        <v>24</v>
      </c>
      <c r="D172" s="82"/>
      <c r="E172" s="82"/>
      <c r="F172" s="82">
        <v>15.686</v>
      </c>
      <c r="G172" s="82"/>
      <c r="H172" s="82"/>
      <c r="I172" s="82"/>
      <c r="J172" s="82">
        <v>17.399999999999999</v>
      </c>
      <c r="K172" s="82"/>
      <c r="L172" s="82"/>
      <c r="M172" s="83">
        <f>IF(SUM(D172:L172)=0,"",IF(SUM(D172:L172)&gt;100,100,SUM(D172:L172)))</f>
        <v>33.085999999999999</v>
      </c>
      <c r="N172" s="26" t="str">
        <f>IF(AND(M172&lt;&gt;"",OR(M172&lt;M170,M172&lt;M171)),"*","")</f>
        <v/>
      </c>
      <c r="O172" s="51" t="str">
        <f>IF(AND(M171&lt;&gt;"",M172&lt;&gt;"",OR(D171&lt;&gt;D172,E171&lt;&gt;E172,F171&lt;&gt;F172,G171&lt;&gt;G172,H171&lt;&gt;H172,I171&lt;&gt;I172,J171&lt;&gt;J172,K171&lt;&gt;K172,L171&lt;&gt;L172)),"R","")</f>
        <v/>
      </c>
      <c r="P172" s="39" t="str">
        <f>IF(SUM(D172:L172)=0,"",IF(SUM(D172:L172)&gt;100,"^",IF(SUM(D172:L172)&lt;30,"Ödeme Yok!","")))</f>
        <v/>
      </c>
    </row>
    <row r="173" spans="2:16" ht="3" customHeight="1">
      <c r="B173" s="27"/>
      <c r="C173" s="33"/>
      <c r="D173" s="33"/>
      <c r="E173" s="33"/>
      <c r="F173" s="33"/>
      <c r="G173" s="33"/>
      <c r="H173" s="33"/>
      <c r="I173" s="33"/>
      <c r="J173" s="33"/>
      <c r="K173" s="33"/>
      <c r="L173" s="33"/>
      <c r="M173" s="33"/>
      <c r="N173" s="36"/>
      <c r="O173"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list" allowBlank="1" showInputMessage="1" showErrorMessage="1" error="Lütfen kutudan bir unvan seçimi yapınız..." sqref="B10 B14 B18 B22 B26 B30 B34 B38 B42 B46 B50 B54 B58 B62 B66 B70 B74 B78 B82 B86 B90 B94 B98 B102 B106 B110 B114 B118 B122 B126 B130 B134 B138 B142 B146 B150 B154 B158 B162 B166 B170">
      <formula1>unvansec!$A$2:$A$9</formula1>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6:L48 D46:D48 K50:L52 D50:D52 K54:L56 D54:D56 K58:L60 D58:D60 K62:L64 D62:D64 K66:L68 D66:D68 K70:L72 D70:D72 K74:L76 D74:D76 K78:L80 D78:D80 K82:L84 D82:D84 K86:L88 D86:D88 K90:L92 D90:D92 K94:L96 D94:D96 K98:L100 D98:D100 K102:L104 D102:D104 K106:L108 D106:D108 K110:L112 D110:D112 K114:L116 D114:D116 K118:L120 D118:D120 K122:L124 D122:D124 K126:L128 D126:D128 K130:L132 D130:D132 K134:L136 D134:D136 K138:L140 D138:D140 K142:L144 D142:D144 K146:L148 D146:D148 K150:L152 D150:D152 K154:L156 D154:D156 K158:L160 D158:D160 K162:L164 D162:D164 K166:L168 D166:D168 K170:L172 D170:D172">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6:H48 E46:E48 G50:H52 E50:E52 G54:H56 E54:E56 G58:H60 E58:E60 G62:H64 E62:E64 G66:H68 E66:E68 G70:H72 E70:E72 G74:H76 E74:E76 G78:H80 E78:E80 G82:H84 E82:E84 G86:H88 E86:E88 G90:H92 E90:E92 G94:H96 E94:E96 G98:H100 E98:E100 G102:H104 E102:E104 G106:H108 E106:E108 G110:H112 E110:E112 G114:H116 E114:E116 G118:H120 E118:E120 G122:H124 E122:E124 G126:H128 E126:E128 G130:H132 E130:E132 G134:H136 E134:E136 G138:H140 E138:E140 G142:H144 E142:E144 G146:H148 E146:E148 G150:H152 E150:E152 G154:H156 E154:E156 G158:H160 E158:E160 G162:H164 E162:E164 G166:H168 E166:E168 G170:H172 E170:E172">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6:F48 I46:J48 F50:F52 I50:J52 F54:F56 I54:J56 F58:F60 I58:J60 F62:F64 I62:J64 F66:F68 I66:J68 F70:F72 I70:J72 F74:F76 I74:J76 F78:F80 I78:J80 F82:F84 I82:J84 F86:F88 I86:J88 F90:F92 I90:J92 F94:F96 I94:J96 F98:F100 I98:J100 F102:F104 I102:J104 F106:F108 I106:J108 F110:F112 I110:J112 F114:F116 I114:J116 F118:F120 I118:J120 F122:F124 I122:J124 F126:F128 I126:J128 F130:F132 I130:J132 F134:F136 I134:J136 F138:F140 I138:J140 F142:F144 I142:J144 F146:F148 I146:J148 F150:F152 I150:J152 F154:F156 I154:J156 F158:F160 I158:J160 F162:F164 I162:J164 F166:F168 I166:J168 F170:F172 I170:J17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sheetPr>
    <tabColor rgb="FFFFC000"/>
  </sheetPr>
  <dimension ref="B1:Q65"/>
  <sheetViews>
    <sheetView showGridLines="0" showRuler="0" zoomScaleNormal="100" workbookViewId="0">
      <pane ySplit="8" topLeftCell="A9" activePane="bottomLeft" state="frozen"/>
      <selection pane="bottomLeft" activeCell="B12" sqref="B12"/>
    </sheetView>
  </sheetViews>
  <sheetFormatPr defaultRowHeight="15.75"/>
  <cols>
    <col min="1" max="1" width="0.42578125" style="2" customWidth="1"/>
    <col min="2" max="2" width="20.7109375" style="2" customWidth="1"/>
    <col min="3" max="3" width="12.7109375" style="2" customWidth="1"/>
    <col min="4" max="9" width="9.7109375" style="2" customWidth="1"/>
    <col min="10" max="12" width="9.28515625" style="2" customWidth="1"/>
    <col min="13" max="13" width="9.140625" style="2" customWidth="1"/>
    <col min="14" max="15" width="1.5703125" style="17" customWidth="1"/>
    <col min="16" max="16" width="9.140625" style="2" bestFit="1" customWidth="1"/>
    <col min="17" max="17" width="9.140625" style="2" customWidth="1"/>
    <col min="18" max="16384" width="9.140625" style="2"/>
  </cols>
  <sheetData>
    <row r="1" spans="2:17" ht="9.75" customHeight="1"/>
    <row r="2" spans="2:17" ht="15.75" customHeight="1">
      <c r="B2" s="120" t="s">
        <v>10</v>
      </c>
      <c r="C2" s="121"/>
      <c r="D2" s="121"/>
      <c r="E2" s="121"/>
      <c r="F2" s="121"/>
      <c r="G2" s="121"/>
      <c r="H2" s="121"/>
      <c r="I2" s="122" t="str">
        <f>Anasayfa!B22&amp;"- "&amp;Anasayfa!C22</f>
        <v>1.9- Sağlık Bilimleri Fakültesi</v>
      </c>
      <c r="J2" s="122"/>
      <c r="K2" s="122"/>
      <c r="L2" s="122"/>
      <c r="M2" s="122"/>
      <c r="N2" s="122"/>
      <c r="O2" s="63"/>
      <c r="P2" s="64"/>
    </row>
    <row r="3" spans="2:17" ht="15.75" customHeight="1">
      <c r="B3" s="125" t="s">
        <v>23</v>
      </c>
      <c r="C3" s="126"/>
      <c r="D3" s="126"/>
      <c r="E3" s="126"/>
      <c r="F3" s="126"/>
      <c r="G3" s="126"/>
      <c r="H3" s="126"/>
      <c r="I3" s="123"/>
      <c r="J3" s="123"/>
      <c r="K3" s="123"/>
      <c r="L3" s="123"/>
      <c r="M3" s="123"/>
      <c r="N3" s="123"/>
      <c r="O3" s="65"/>
      <c r="P3" s="66"/>
      <c r="Q3" s="5"/>
    </row>
    <row r="4" spans="2:17" ht="15.75" customHeight="1">
      <c r="B4" s="127" t="str">
        <f>Anasayfa!C3</f>
        <v>AKADEMİK TEŞVİK ÖDENEĞİ BAŞVURU SONUÇLARI (2022)</v>
      </c>
      <c r="C4" s="128"/>
      <c r="D4" s="128"/>
      <c r="E4" s="128"/>
      <c r="F4" s="128"/>
      <c r="G4" s="128"/>
      <c r="H4" s="128"/>
      <c r="I4" s="124"/>
      <c r="J4" s="124"/>
      <c r="K4" s="124"/>
      <c r="L4" s="124"/>
      <c r="M4" s="124"/>
      <c r="N4" s="124"/>
      <c r="O4" s="67"/>
      <c r="P4" s="68"/>
    </row>
    <row r="5" spans="2:17" ht="13.5" customHeight="1">
      <c r="B5" s="129" t="str">
        <f>Anasayfa!C9</f>
        <v>Puanının yanında (*) işareti bulunanlar, Komisyon kararına  (02-08 Şubat 2023) tarihleri</v>
      </c>
      <c r="C5" s="130"/>
      <c r="D5" s="130"/>
      <c r="E5" s="130"/>
      <c r="F5" s="130"/>
      <c r="G5" s="130"/>
      <c r="H5" s="131" t="str">
        <f>Anasayfa!C10</f>
        <v>arasında ATDDİK'na EBYS üzerinden yazılı olarak itirazda bulunabilir.</v>
      </c>
      <c r="I5" s="132"/>
      <c r="J5" s="132"/>
      <c r="K5" s="132"/>
      <c r="L5" s="132"/>
      <c r="M5" s="132"/>
      <c r="N5" s="132"/>
      <c r="O5" s="132"/>
      <c r="P5" s="133"/>
    </row>
    <row r="6" spans="2:17">
      <c r="B6" s="115" t="str">
        <f>Anasayfa!C4</f>
        <v>Sonuç İlan Tarihi: 01 Şubat 2023</v>
      </c>
      <c r="C6" s="116"/>
      <c r="D6" s="117" t="s">
        <v>30</v>
      </c>
      <c r="E6" s="118"/>
      <c r="F6" s="118"/>
      <c r="G6" s="118"/>
      <c r="H6" s="118"/>
      <c r="I6" s="118"/>
      <c r="J6" s="118"/>
      <c r="K6" s="118"/>
      <c r="L6" s="118"/>
      <c r="M6" s="119"/>
      <c r="P6" s="54" t="s">
        <v>121</v>
      </c>
    </row>
    <row r="7" spans="2:17" s="15" customFormat="1" ht="15" customHeight="1">
      <c r="B7" s="69" t="s">
        <v>51</v>
      </c>
      <c r="C7" s="70" t="s">
        <v>45</v>
      </c>
      <c r="D7" s="71" t="s">
        <v>1</v>
      </c>
      <c r="E7" s="72" t="s">
        <v>2</v>
      </c>
      <c r="F7" s="73" t="s">
        <v>3</v>
      </c>
      <c r="G7" s="74" t="s">
        <v>4</v>
      </c>
      <c r="H7" s="73" t="s">
        <v>5</v>
      </c>
      <c r="I7" s="72" t="s">
        <v>6</v>
      </c>
      <c r="J7" s="73" t="s">
        <v>7</v>
      </c>
      <c r="K7" s="74" t="s">
        <v>8</v>
      </c>
      <c r="L7" s="73" t="s">
        <v>9</v>
      </c>
      <c r="M7" s="29" t="s">
        <v>0</v>
      </c>
      <c r="N7" s="17"/>
      <c r="O7" s="17"/>
      <c r="P7" s="34"/>
    </row>
    <row r="8" spans="2:17" s="18" customFormat="1" ht="15" customHeight="1">
      <c r="B8" s="75" t="s">
        <v>48</v>
      </c>
      <c r="C8" s="76" t="s">
        <v>46</v>
      </c>
      <c r="D8" s="77" t="s">
        <v>42</v>
      </c>
      <c r="E8" s="78" t="s">
        <v>41</v>
      </c>
      <c r="F8" s="79" t="s">
        <v>43</v>
      </c>
      <c r="G8" s="80" t="s">
        <v>41</v>
      </c>
      <c r="H8" s="79" t="s">
        <v>41</v>
      </c>
      <c r="I8" s="78" t="s">
        <v>43</v>
      </c>
      <c r="J8" s="79" t="s">
        <v>43</v>
      </c>
      <c r="K8" s="80" t="s">
        <v>42</v>
      </c>
      <c r="L8" s="79" t="s">
        <v>42</v>
      </c>
      <c r="M8" s="28" t="s">
        <v>29</v>
      </c>
      <c r="N8" s="17"/>
      <c r="O8" s="17"/>
      <c r="P8" s="35" t="s">
        <v>50</v>
      </c>
    </row>
    <row r="9" spans="2:17" s="24" customFormat="1" ht="3" customHeight="1">
      <c r="B9" s="19"/>
      <c r="C9" s="19"/>
      <c r="D9" s="20"/>
      <c r="E9" s="21"/>
      <c r="F9" s="21"/>
      <c r="G9" s="22"/>
      <c r="H9" s="21"/>
      <c r="I9" s="21"/>
      <c r="J9" s="21"/>
      <c r="K9" s="22"/>
      <c r="L9" s="21"/>
      <c r="M9" s="22"/>
      <c r="N9" s="23"/>
      <c r="O9" s="23"/>
    </row>
    <row r="10" spans="2:17" s="25" customFormat="1" ht="15" customHeight="1">
      <c r="B10" s="53" t="s">
        <v>44</v>
      </c>
      <c r="C10" s="31" t="s">
        <v>28</v>
      </c>
      <c r="D10" s="40"/>
      <c r="E10" s="40"/>
      <c r="F10" s="40">
        <v>30</v>
      </c>
      <c r="G10" s="40"/>
      <c r="H10" s="40"/>
      <c r="I10" s="40"/>
      <c r="J10" s="40">
        <v>6</v>
      </c>
      <c r="K10" s="40"/>
      <c r="L10" s="40"/>
      <c r="M10" s="32">
        <f t="shared" ref="M10:M11" si="0">IF(SUM(D10:L10)=0,"",IF(SUM(D10:L10)&gt;100,100,SUM(D10:L10)))</f>
        <v>36</v>
      </c>
      <c r="N10" s="52"/>
      <c r="O10" s="50" t="str">
        <f>IF(SUM(D10:L10)&gt;100,"^","")</f>
        <v/>
      </c>
      <c r="P10" s="38"/>
    </row>
    <row r="11" spans="2:17" s="25" customFormat="1" ht="15" customHeight="1">
      <c r="B11" s="41" t="s">
        <v>165</v>
      </c>
      <c r="C11" s="31" t="s">
        <v>47</v>
      </c>
      <c r="D11" s="40"/>
      <c r="E11" s="40"/>
      <c r="F11" s="40">
        <v>30</v>
      </c>
      <c r="G11" s="40"/>
      <c r="H11" s="40"/>
      <c r="I11" s="40"/>
      <c r="J11" s="40">
        <v>6</v>
      </c>
      <c r="K11" s="40"/>
      <c r="L11" s="40"/>
      <c r="M11" s="32">
        <f t="shared" si="0"/>
        <v>36</v>
      </c>
      <c r="N11" s="49"/>
      <c r="O11" s="51" t="str">
        <f>IF(AND(M10&lt;&gt;"",M11&lt;&gt;"",OR(D10&lt;&gt;D11,E10&lt;&gt;E11,F10&lt;&gt;F11,G10&lt;&gt;G11,H10&lt;&gt;H11,I10&lt;&gt;I11,J10&lt;&gt;J11,K10&lt;&gt;K11,L10&lt;&gt;L11)),"R","")</f>
        <v/>
      </c>
      <c r="P11" s="37"/>
    </row>
    <row r="12" spans="2:17" s="25" customFormat="1" ht="15" customHeight="1">
      <c r="B12" s="44" t="s">
        <v>164</v>
      </c>
      <c r="C12" s="81" t="s">
        <v>24</v>
      </c>
      <c r="D12" s="82"/>
      <c r="E12" s="82"/>
      <c r="F12" s="82">
        <v>30</v>
      </c>
      <c r="G12" s="82"/>
      <c r="H12" s="82"/>
      <c r="I12" s="82"/>
      <c r="J12" s="82">
        <v>6</v>
      </c>
      <c r="K12" s="82"/>
      <c r="L12" s="82"/>
      <c r="M12" s="83">
        <f>IF(SUM(D12:L12)=0,"",IF(SUM(D12:L12)&gt;100,100,SUM(D12:L12)))</f>
        <v>36</v>
      </c>
      <c r="N12" s="26" t="str">
        <f>IF(AND(M12&lt;&gt;"",OR(M12&lt;M10,M12&lt;M11)),"*","")</f>
        <v/>
      </c>
      <c r="O12" s="51" t="str">
        <f>IF(AND(M11&lt;&gt;"",M12&lt;&gt;"",OR(D11&lt;&gt;D12,E11&lt;&gt;E12,F11&lt;&gt;F12,G11&lt;&gt;G12,H11&lt;&gt;H12,I11&lt;&gt;I12,J11&lt;&gt;J12,K11&lt;&gt;K12,L11&lt;&gt;L12)),"R","")</f>
        <v/>
      </c>
      <c r="P12" s="39" t="str">
        <f>IF(SUM(D12:L12)=0,"",IF(SUM(D12:L12)&gt;100,"^",IF(SUM(D12:L12)&lt;30,"Ödeme Yok!","")))</f>
        <v/>
      </c>
    </row>
    <row r="13" spans="2:17" ht="3" customHeight="1">
      <c r="B13" s="27"/>
      <c r="C13" s="33"/>
      <c r="D13" s="33"/>
      <c r="E13" s="33"/>
      <c r="F13" s="33"/>
      <c r="G13" s="33"/>
      <c r="H13" s="33"/>
      <c r="I13" s="33"/>
      <c r="J13" s="33"/>
      <c r="K13" s="33"/>
      <c r="L13" s="33"/>
      <c r="M13" s="33"/>
      <c r="N13" s="36"/>
      <c r="O13" s="36"/>
    </row>
    <row r="14" spans="2:17" s="25" customFormat="1" ht="15" customHeight="1">
      <c r="B14" s="53" t="s">
        <v>106</v>
      </c>
      <c r="C14" s="31" t="s">
        <v>28</v>
      </c>
      <c r="D14" s="40"/>
      <c r="E14" s="40"/>
      <c r="F14" s="40">
        <v>30</v>
      </c>
      <c r="G14" s="40"/>
      <c r="H14" s="40"/>
      <c r="I14" s="40"/>
      <c r="J14" s="40">
        <v>30</v>
      </c>
      <c r="K14" s="40"/>
      <c r="L14" s="40"/>
      <c r="M14" s="32">
        <f t="shared" ref="M14:M15" si="1">IF(SUM(D14:L14)=0,"",IF(SUM(D14:L14)&gt;100,100,SUM(D14:L14)))</f>
        <v>60</v>
      </c>
      <c r="N14" s="52"/>
      <c r="O14" s="50" t="str">
        <f>IF(SUM(D14:L14)&gt;100,"^","")</f>
        <v/>
      </c>
      <c r="P14" s="38"/>
    </row>
    <row r="15" spans="2:17" s="25" customFormat="1" ht="15" customHeight="1">
      <c r="B15" s="41" t="s">
        <v>167</v>
      </c>
      <c r="C15" s="31" t="s">
        <v>47</v>
      </c>
      <c r="D15" s="40"/>
      <c r="E15" s="40"/>
      <c r="F15" s="40">
        <v>30</v>
      </c>
      <c r="G15" s="40"/>
      <c r="H15" s="40"/>
      <c r="I15" s="40"/>
      <c r="J15" s="40">
        <v>30</v>
      </c>
      <c r="K15" s="40"/>
      <c r="L15" s="40"/>
      <c r="M15" s="32">
        <f t="shared" si="1"/>
        <v>60</v>
      </c>
      <c r="N15" s="49"/>
      <c r="O15" s="51" t="str">
        <f>IF(AND(M14&lt;&gt;"",M15&lt;&gt;"",OR(D14&lt;&gt;D15,E14&lt;&gt;E15,F14&lt;&gt;F15,G14&lt;&gt;G15,H14&lt;&gt;H15,I14&lt;&gt;I15,J14&lt;&gt;J15,K14&lt;&gt;K15,L14&lt;&gt;L15)),"R","")</f>
        <v/>
      </c>
      <c r="P15" s="37"/>
    </row>
    <row r="16" spans="2:17" s="25" customFormat="1" ht="15" customHeight="1">
      <c r="B16" s="44" t="s">
        <v>166</v>
      </c>
      <c r="C16" s="81" t="s">
        <v>24</v>
      </c>
      <c r="D16" s="82"/>
      <c r="E16" s="82"/>
      <c r="F16" s="82">
        <v>30</v>
      </c>
      <c r="G16" s="82"/>
      <c r="H16" s="82"/>
      <c r="I16" s="82"/>
      <c r="J16" s="82">
        <v>30</v>
      </c>
      <c r="K16" s="82"/>
      <c r="L16" s="82"/>
      <c r="M16" s="83">
        <f>IF(SUM(D16:L16)=0,"",IF(SUM(D16:L16)&gt;100,100,SUM(D16:L16)))</f>
        <v>60</v>
      </c>
      <c r="N16" s="26" t="str">
        <f>IF(AND(M16&lt;&gt;"",OR(M16&lt;M14,M16&lt;M15)),"*","")</f>
        <v/>
      </c>
      <c r="O16" s="51" t="str">
        <f>IF(AND(M15&lt;&gt;"",M16&lt;&gt;"",OR(D15&lt;&gt;D16,E15&lt;&gt;E16,F15&lt;&gt;F16,G15&lt;&gt;G16,H15&lt;&gt;H16,I15&lt;&gt;I16,J15&lt;&gt;J16,K15&lt;&gt;K16,L15&lt;&gt;L16)),"R","")</f>
        <v/>
      </c>
      <c r="P16" s="39" t="str">
        <f>IF(SUM(D16:L16)=0,"",IF(SUM(D16:L16)&gt;100,"^",IF(SUM(D16:L16)&lt;30,"Ödeme Yok!","")))</f>
        <v/>
      </c>
    </row>
    <row r="17" spans="2:16" ht="3" customHeight="1">
      <c r="B17" s="27"/>
      <c r="C17" s="33"/>
      <c r="D17" s="33"/>
      <c r="E17" s="33"/>
      <c r="F17" s="33"/>
      <c r="G17" s="33"/>
      <c r="H17" s="33"/>
      <c r="I17" s="33"/>
      <c r="J17" s="33"/>
      <c r="K17" s="33"/>
      <c r="L17" s="33"/>
      <c r="M17" s="33"/>
      <c r="N17" s="36"/>
      <c r="O17" s="36"/>
    </row>
    <row r="18" spans="2:16" s="25" customFormat="1" ht="15" customHeight="1">
      <c r="B18" s="53" t="s">
        <v>107</v>
      </c>
      <c r="C18" s="31" t="s">
        <v>28</v>
      </c>
      <c r="D18" s="40"/>
      <c r="E18" s="40"/>
      <c r="F18" s="40">
        <v>30</v>
      </c>
      <c r="G18" s="40"/>
      <c r="H18" s="40"/>
      <c r="I18" s="40"/>
      <c r="J18" s="40">
        <v>27.6</v>
      </c>
      <c r="K18" s="40">
        <v>11.55</v>
      </c>
      <c r="L18" s="40"/>
      <c r="M18" s="32">
        <f t="shared" ref="M18:M19" si="2">IF(SUM(D18:L18)=0,"",IF(SUM(D18:L18)&gt;100,100,SUM(D18:L18)))</f>
        <v>69.150000000000006</v>
      </c>
      <c r="N18" s="52"/>
      <c r="O18" s="50" t="str">
        <f>IF(SUM(D18:L18)&gt;100,"^","")</f>
        <v/>
      </c>
      <c r="P18" s="38"/>
    </row>
    <row r="19" spans="2:16" s="25" customFormat="1" ht="15" customHeight="1">
      <c r="B19" s="41" t="s">
        <v>168</v>
      </c>
      <c r="C19" s="31" t="s">
        <v>47</v>
      </c>
      <c r="D19" s="40"/>
      <c r="E19" s="40"/>
      <c r="F19" s="40">
        <v>30</v>
      </c>
      <c r="G19" s="40"/>
      <c r="H19" s="40"/>
      <c r="I19" s="40"/>
      <c r="J19" s="40">
        <v>27.6</v>
      </c>
      <c r="K19" s="40">
        <v>11.55</v>
      </c>
      <c r="L19" s="40"/>
      <c r="M19" s="32">
        <f t="shared" si="2"/>
        <v>69.150000000000006</v>
      </c>
      <c r="N19" s="49"/>
      <c r="O19" s="51" t="str">
        <f>IF(AND(M18&lt;&gt;"",M19&lt;&gt;"",OR(D18&lt;&gt;D19,E18&lt;&gt;E19,F18&lt;&gt;F19,G18&lt;&gt;G19,H18&lt;&gt;H19,I18&lt;&gt;I19,J18&lt;&gt;J19,K18&lt;&gt;K19,L18&lt;&gt;L19)),"R","")</f>
        <v/>
      </c>
      <c r="P19" s="37"/>
    </row>
    <row r="20" spans="2:16" s="25" customFormat="1" ht="15" customHeight="1">
      <c r="B20" s="44" t="s">
        <v>166</v>
      </c>
      <c r="C20" s="81" t="s">
        <v>24</v>
      </c>
      <c r="D20" s="82"/>
      <c r="E20" s="82"/>
      <c r="F20" s="82">
        <v>30</v>
      </c>
      <c r="G20" s="82"/>
      <c r="H20" s="82"/>
      <c r="I20" s="82"/>
      <c r="J20" s="82">
        <v>24.45</v>
      </c>
      <c r="K20" s="82">
        <v>11.55</v>
      </c>
      <c r="L20" s="82"/>
      <c r="M20" s="83">
        <f>IF(SUM(D20:L20)=0,"",IF(SUM(D20:L20)&gt;100,100,SUM(D20:L20)))</f>
        <v>66</v>
      </c>
      <c r="N20" s="26" t="str">
        <f>IF(AND(M20&lt;&gt;"",OR(M20&lt;M18,M20&lt;M19)),"*","")</f>
        <v>*</v>
      </c>
      <c r="O20" s="51" t="str">
        <f>IF(AND(M19&lt;&gt;"",M20&lt;&gt;"",OR(D19&lt;&gt;D20,E19&lt;&gt;E20,F19&lt;&gt;F20,G19&lt;&gt;G20,H19&lt;&gt;H20,I19&lt;&gt;I20,J19&lt;&gt;J20,K19&lt;&gt;K20,L19&lt;&gt;L20)),"R","")</f>
        <v>R</v>
      </c>
      <c r="P20" s="39" t="str">
        <f>IF(SUM(D20:L20)=0,"",IF(SUM(D20:L20)&gt;100,"^",IF(SUM(D20:L20)&lt;30,"Ödeme Yok!","")))</f>
        <v/>
      </c>
    </row>
    <row r="21" spans="2:16" ht="3" customHeight="1">
      <c r="B21" s="27"/>
      <c r="C21" s="33"/>
      <c r="D21" s="33"/>
      <c r="E21" s="33"/>
      <c r="F21" s="33"/>
      <c r="G21" s="33"/>
      <c r="H21" s="33"/>
      <c r="I21" s="33"/>
      <c r="J21" s="33"/>
      <c r="K21" s="33"/>
      <c r="L21" s="33"/>
      <c r="M21" s="33"/>
      <c r="N21" s="36"/>
      <c r="O21" s="36"/>
    </row>
    <row r="22" spans="2:16" s="25" customFormat="1" ht="15" customHeight="1">
      <c r="B22" s="53" t="s">
        <v>44</v>
      </c>
      <c r="C22" s="31" t="s">
        <v>28</v>
      </c>
      <c r="D22" s="40"/>
      <c r="E22" s="40"/>
      <c r="F22" s="40">
        <v>30</v>
      </c>
      <c r="G22" s="40"/>
      <c r="H22" s="40"/>
      <c r="I22" s="40"/>
      <c r="J22" s="40">
        <v>3.3</v>
      </c>
      <c r="K22" s="40"/>
      <c r="L22" s="40"/>
      <c r="M22" s="32">
        <f t="shared" ref="M22:M23" si="3">IF(SUM(D22:L22)=0,"",IF(SUM(D22:L22)&gt;100,100,SUM(D22:L22)))</f>
        <v>33.299999999999997</v>
      </c>
      <c r="N22" s="52"/>
      <c r="O22" s="50" t="str">
        <f>IF(SUM(D22:L22)&gt;100,"^","")</f>
        <v/>
      </c>
      <c r="P22" s="38"/>
    </row>
    <row r="23" spans="2:16" s="25" customFormat="1" ht="15" customHeight="1">
      <c r="B23" s="41" t="s">
        <v>169</v>
      </c>
      <c r="C23" s="31" t="s">
        <v>47</v>
      </c>
      <c r="D23" s="40"/>
      <c r="E23" s="40"/>
      <c r="F23" s="40">
        <v>30</v>
      </c>
      <c r="G23" s="40"/>
      <c r="H23" s="40"/>
      <c r="I23" s="40"/>
      <c r="J23" s="40">
        <v>3.3</v>
      </c>
      <c r="K23" s="40"/>
      <c r="L23" s="40"/>
      <c r="M23" s="32">
        <f t="shared" si="3"/>
        <v>33.299999999999997</v>
      </c>
      <c r="N23" s="49"/>
      <c r="O23" s="51" t="str">
        <f>IF(AND(M22&lt;&gt;"",M23&lt;&gt;"",OR(D22&lt;&gt;D23,E22&lt;&gt;E23,F22&lt;&gt;F23,G22&lt;&gt;G23,H22&lt;&gt;H23,I22&lt;&gt;I23,J22&lt;&gt;J23,K22&lt;&gt;K23,L22&lt;&gt;L23)),"R","")</f>
        <v/>
      </c>
      <c r="P23" s="37"/>
    </row>
    <row r="24" spans="2:16" s="25" customFormat="1" ht="15" customHeight="1">
      <c r="B24" s="44" t="s">
        <v>166</v>
      </c>
      <c r="C24" s="81" t="s">
        <v>24</v>
      </c>
      <c r="D24" s="82"/>
      <c r="E24" s="82"/>
      <c r="F24" s="82">
        <v>30</v>
      </c>
      <c r="G24" s="82"/>
      <c r="H24" s="82"/>
      <c r="I24" s="82"/>
      <c r="J24" s="82">
        <v>3.3</v>
      </c>
      <c r="K24" s="82"/>
      <c r="L24" s="82"/>
      <c r="M24" s="83">
        <f>IF(SUM(D24:L24)=0,"",IF(SUM(D24:L24)&gt;100,100,SUM(D24:L24)))</f>
        <v>33.299999999999997</v>
      </c>
      <c r="N24" s="26" t="str">
        <f>IF(AND(M24&lt;&gt;"",OR(M24&lt;M22,M24&lt;M23)),"*","")</f>
        <v/>
      </c>
      <c r="O24" s="51" t="str">
        <f>IF(AND(M23&lt;&gt;"",M24&lt;&gt;"",OR(D23&lt;&gt;D24,E23&lt;&gt;E24,F23&lt;&gt;F24,G23&lt;&gt;G24,H23&lt;&gt;H24,I23&lt;&gt;I24,J23&lt;&gt;J24,K23&lt;&gt;K24,L23&lt;&gt;L24)),"R","")</f>
        <v/>
      </c>
      <c r="P24" s="39" t="str">
        <f>IF(SUM(D24:L24)=0,"",IF(SUM(D24:L24)&gt;100,"^",IF(SUM(D24:L24)&lt;30,"Ödeme Yok!","")))</f>
        <v/>
      </c>
    </row>
    <row r="25" spans="2:16" ht="3" customHeight="1">
      <c r="B25" s="27"/>
      <c r="C25" s="33"/>
      <c r="D25" s="33"/>
      <c r="E25" s="33"/>
      <c r="F25" s="33"/>
      <c r="G25" s="33"/>
      <c r="H25" s="33"/>
      <c r="I25" s="33"/>
      <c r="J25" s="33"/>
      <c r="K25" s="33"/>
      <c r="L25" s="33"/>
      <c r="M25" s="33"/>
      <c r="N25" s="36"/>
      <c r="O25" s="36"/>
    </row>
    <row r="26" spans="2:16" s="25" customFormat="1" ht="15" customHeight="1">
      <c r="B26" s="53" t="s">
        <v>44</v>
      </c>
      <c r="C26" s="31" t="s">
        <v>28</v>
      </c>
      <c r="D26" s="40"/>
      <c r="E26" s="40"/>
      <c r="F26" s="40">
        <v>30</v>
      </c>
      <c r="G26" s="40"/>
      <c r="H26" s="40"/>
      <c r="I26" s="40"/>
      <c r="J26" s="40">
        <v>2.25</v>
      </c>
      <c r="K26" s="40"/>
      <c r="L26" s="40"/>
      <c r="M26" s="32">
        <f t="shared" ref="M26:M27" si="4">IF(SUM(D26:L26)=0,"",IF(SUM(D26:L26)&gt;100,100,SUM(D26:L26)))</f>
        <v>32.25</v>
      </c>
      <c r="N26" s="52"/>
      <c r="O26" s="50" t="str">
        <f>IF(SUM(D26:L26)&gt;100,"^","")</f>
        <v/>
      </c>
      <c r="P26" s="38"/>
    </row>
    <row r="27" spans="2:16" s="25" customFormat="1" ht="15" customHeight="1">
      <c r="B27" s="41" t="s">
        <v>170</v>
      </c>
      <c r="C27" s="31" t="s">
        <v>47</v>
      </c>
      <c r="D27" s="40"/>
      <c r="E27" s="40"/>
      <c r="F27" s="40">
        <v>30</v>
      </c>
      <c r="G27" s="40"/>
      <c r="H27" s="40"/>
      <c r="I27" s="40"/>
      <c r="J27" s="40">
        <v>2.25</v>
      </c>
      <c r="K27" s="40"/>
      <c r="L27" s="40"/>
      <c r="M27" s="32">
        <f t="shared" si="4"/>
        <v>32.25</v>
      </c>
      <c r="N27" s="49"/>
      <c r="O27" s="51" t="str">
        <f>IF(AND(M26&lt;&gt;"",M27&lt;&gt;"",OR(D26&lt;&gt;D27,E26&lt;&gt;E27,F26&lt;&gt;F27,G26&lt;&gt;G27,H26&lt;&gt;H27,I26&lt;&gt;I27,J26&lt;&gt;J27,K26&lt;&gt;K27,L26&lt;&gt;L27)),"R","")</f>
        <v/>
      </c>
      <c r="P27" s="37"/>
    </row>
    <row r="28" spans="2:16" s="25" customFormat="1" ht="15" customHeight="1">
      <c r="B28" s="44" t="s">
        <v>166</v>
      </c>
      <c r="C28" s="81" t="s">
        <v>24</v>
      </c>
      <c r="D28" s="82"/>
      <c r="E28" s="82"/>
      <c r="F28" s="82">
        <v>30</v>
      </c>
      <c r="G28" s="82"/>
      <c r="H28" s="82"/>
      <c r="I28" s="82"/>
      <c r="J28" s="82">
        <v>1.8</v>
      </c>
      <c r="K28" s="82"/>
      <c r="L28" s="82"/>
      <c r="M28" s="83">
        <f>IF(SUM(D28:L28)=0,"",IF(SUM(D28:L28)&gt;100,100,SUM(D28:L28)))</f>
        <v>31.8</v>
      </c>
      <c r="N28" s="26" t="str">
        <f>IF(AND(M28&lt;&gt;"",OR(M28&lt;M26,M28&lt;M27)),"*","")</f>
        <v>*</v>
      </c>
      <c r="O28" s="51" t="str">
        <f>IF(AND(M27&lt;&gt;"",M28&lt;&gt;"",OR(D27&lt;&gt;D28,E27&lt;&gt;E28,F27&lt;&gt;F28,G27&lt;&gt;G28,H27&lt;&gt;H28,I27&lt;&gt;I28,J27&lt;&gt;J28,K27&lt;&gt;K28,L27&lt;&gt;L28)),"R","")</f>
        <v>R</v>
      </c>
      <c r="P28" s="39" t="str">
        <f>IF(SUM(D28:L28)=0,"",IF(SUM(D28:L28)&gt;100,"^",IF(SUM(D28:L28)&lt;30,"Ödeme Yok!","")))</f>
        <v/>
      </c>
    </row>
    <row r="29" spans="2:16" ht="3" customHeight="1">
      <c r="B29" s="27"/>
      <c r="C29" s="33"/>
      <c r="D29" s="33"/>
      <c r="E29" s="33"/>
      <c r="F29" s="33"/>
      <c r="G29" s="33"/>
      <c r="H29" s="33"/>
      <c r="I29" s="33"/>
      <c r="J29" s="33"/>
      <c r="K29" s="33"/>
      <c r="L29" s="33"/>
      <c r="M29" s="33"/>
      <c r="N29" s="36"/>
      <c r="O29" s="36"/>
    </row>
    <row r="30" spans="2:16" s="25" customFormat="1" ht="15" customHeight="1">
      <c r="B30" s="53" t="s">
        <v>107</v>
      </c>
      <c r="C30" s="31" t="s">
        <v>28</v>
      </c>
      <c r="D30" s="40">
        <v>4</v>
      </c>
      <c r="E30" s="40"/>
      <c r="F30" s="40">
        <v>30</v>
      </c>
      <c r="G30" s="40"/>
      <c r="H30" s="40"/>
      <c r="I30" s="40"/>
      <c r="J30" s="40">
        <v>30</v>
      </c>
      <c r="K30" s="40"/>
      <c r="L30" s="40"/>
      <c r="M30" s="32">
        <f t="shared" ref="M30:M31" si="5">IF(SUM(D30:L30)=0,"",IF(SUM(D30:L30)&gt;100,100,SUM(D30:L30)))</f>
        <v>64</v>
      </c>
      <c r="N30" s="52"/>
      <c r="O30" s="50" t="str">
        <f>IF(SUM(D30:L30)&gt;100,"^","")</f>
        <v/>
      </c>
      <c r="P30" s="38"/>
    </row>
    <row r="31" spans="2:16" s="25" customFormat="1" ht="15" customHeight="1">
      <c r="B31" s="41" t="s">
        <v>172</v>
      </c>
      <c r="C31" s="31" t="s">
        <v>47</v>
      </c>
      <c r="D31" s="40">
        <v>4</v>
      </c>
      <c r="E31" s="40"/>
      <c r="F31" s="40">
        <v>30</v>
      </c>
      <c r="G31" s="40"/>
      <c r="H31" s="40"/>
      <c r="I31" s="40"/>
      <c r="J31" s="40">
        <v>30</v>
      </c>
      <c r="K31" s="40"/>
      <c r="L31" s="40"/>
      <c r="M31" s="32">
        <f t="shared" si="5"/>
        <v>64</v>
      </c>
      <c r="N31" s="49"/>
      <c r="O31" s="51" t="str">
        <f>IF(AND(M30&lt;&gt;"",M31&lt;&gt;"",OR(D30&lt;&gt;D31,E30&lt;&gt;E31,F30&lt;&gt;F31,G30&lt;&gt;G31,H30&lt;&gt;H31,I30&lt;&gt;I31,J30&lt;&gt;J31,K30&lt;&gt;K31,L30&lt;&gt;L31)),"R","")</f>
        <v/>
      </c>
      <c r="P31" s="37"/>
    </row>
    <row r="32" spans="2:16" s="25" customFormat="1" ht="15" customHeight="1">
      <c r="B32" s="44" t="s">
        <v>171</v>
      </c>
      <c r="C32" s="81" t="s">
        <v>24</v>
      </c>
      <c r="D32" s="82">
        <v>4</v>
      </c>
      <c r="E32" s="82"/>
      <c r="F32" s="82">
        <v>30</v>
      </c>
      <c r="G32" s="82"/>
      <c r="H32" s="82"/>
      <c r="I32" s="82"/>
      <c r="J32" s="82">
        <v>30</v>
      </c>
      <c r="K32" s="82"/>
      <c r="L32" s="82"/>
      <c r="M32" s="83">
        <f>IF(SUM(D32:L32)=0,"",IF(SUM(D32:L32)&gt;100,100,SUM(D32:L32)))</f>
        <v>64</v>
      </c>
      <c r="N32" s="26" t="str">
        <f>IF(AND(M32&lt;&gt;"",OR(M32&lt;M30,M32&lt;M31)),"*","")</f>
        <v/>
      </c>
      <c r="O32" s="51" t="str">
        <f>IF(AND(M31&lt;&gt;"",M32&lt;&gt;"",OR(D31&lt;&gt;D32,E31&lt;&gt;E32,F31&lt;&gt;F32,G31&lt;&gt;G32,H31&lt;&gt;H32,I31&lt;&gt;I32,J31&lt;&gt;J32,K31&lt;&gt;K32,L31&lt;&gt;L32)),"R","")</f>
        <v/>
      </c>
      <c r="P32" s="39" t="str">
        <f>IF(SUM(D32:L32)=0,"",IF(SUM(D32:L32)&gt;100,"^",IF(SUM(D32:L32)&lt;30,"Ödeme Yok!","")))</f>
        <v/>
      </c>
    </row>
    <row r="33" spans="2:16" ht="3" customHeight="1">
      <c r="B33" s="27"/>
      <c r="C33" s="33"/>
      <c r="D33" s="33"/>
      <c r="E33" s="33"/>
      <c r="F33" s="33"/>
      <c r="G33" s="33"/>
      <c r="H33" s="33"/>
      <c r="I33" s="33"/>
      <c r="J33" s="33"/>
      <c r="K33" s="33"/>
      <c r="L33" s="33"/>
      <c r="M33" s="33"/>
      <c r="N33" s="36"/>
      <c r="O33" s="36"/>
    </row>
    <row r="34" spans="2:16" s="25" customFormat="1" ht="15" customHeight="1">
      <c r="B34" s="53" t="s">
        <v>107</v>
      </c>
      <c r="C34" s="31" t="s">
        <v>28</v>
      </c>
      <c r="D34" s="40">
        <v>4</v>
      </c>
      <c r="E34" s="40"/>
      <c r="F34" s="40">
        <v>30</v>
      </c>
      <c r="G34" s="40"/>
      <c r="H34" s="40"/>
      <c r="I34" s="40"/>
      <c r="J34" s="40">
        <v>30</v>
      </c>
      <c r="K34" s="40"/>
      <c r="L34" s="40"/>
      <c r="M34" s="32">
        <f t="shared" ref="M34:M35" si="6">IF(SUM(D34:L34)=0,"",IF(SUM(D34:L34)&gt;100,100,SUM(D34:L34)))</f>
        <v>64</v>
      </c>
      <c r="N34" s="52"/>
      <c r="O34" s="50" t="str">
        <f>IF(SUM(D34:L34)&gt;100,"^","")</f>
        <v/>
      </c>
      <c r="P34" s="38"/>
    </row>
    <row r="35" spans="2:16" s="25" customFormat="1" ht="15" customHeight="1">
      <c r="B35" s="41" t="s">
        <v>173</v>
      </c>
      <c r="C35" s="31" t="s">
        <v>47</v>
      </c>
      <c r="D35" s="40">
        <v>4</v>
      </c>
      <c r="E35" s="40"/>
      <c r="F35" s="40">
        <v>30</v>
      </c>
      <c r="G35" s="40"/>
      <c r="H35" s="40"/>
      <c r="I35" s="40"/>
      <c r="J35" s="40">
        <v>29.4</v>
      </c>
      <c r="K35" s="40"/>
      <c r="L35" s="40"/>
      <c r="M35" s="32">
        <f t="shared" si="6"/>
        <v>63.4</v>
      </c>
      <c r="N35" s="49"/>
      <c r="O35" s="51" t="str">
        <f>IF(AND(M34&lt;&gt;"",M35&lt;&gt;"",OR(D34&lt;&gt;D35,E34&lt;&gt;E35,F34&lt;&gt;F35,G34&lt;&gt;G35,H34&lt;&gt;H35,I34&lt;&gt;I35,J34&lt;&gt;J35,K34&lt;&gt;K35,L34&lt;&gt;L35)),"R","")</f>
        <v>R</v>
      </c>
      <c r="P35" s="37"/>
    </row>
    <row r="36" spans="2:16" s="25" customFormat="1" ht="15" customHeight="1">
      <c r="B36" s="44" t="s">
        <v>171</v>
      </c>
      <c r="C36" s="81" t="s">
        <v>24</v>
      </c>
      <c r="D36" s="82">
        <v>4</v>
      </c>
      <c r="E36" s="82"/>
      <c r="F36" s="82">
        <v>30</v>
      </c>
      <c r="G36" s="82"/>
      <c r="H36" s="82"/>
      <c r="I36" s="82"/>
      <c r="J36" s="82">
        <v>29.4</v>
      </c>
      <c r="K36" s="82"/>
      <c r="L36" s="82"/>
      <c r="M36" s="83">
        <f>IF(SUM(D36:L36)=0,"",IF(SUM(D36:L36)&gt;100,100,SUM(D36:L36)))</f>
        <v>63.4</v>
      </c>
      <c r="N36" s="26" t="str">
        <f>IF(AND(M36&lt;&gt;"",OR(M36&lt;M34,M36&lt;M35)),"*","")</f>
        <v>*</v>
      </c>
      <c r="O36" s="51" t="str">
        <f>IF(AND(M35&lt;&gt;"",M36&lt;&gt;"",OR(D35&lt;&gt;D36,E35&lt;&gt;E36,F35&lt;&gt;F36,G35&lt;&gt;G36,H35&lt;&gt;H36,I35&lt;&gt;I36,J35&lt;&gt;J36,K35&lt;&gt;K36,L35&lt;&gt;L36)),"R","")</f>
        <v/>
      </c>
      <c r="P36" s="39" t="str">
        <f>IF(SUM(D36:L36)=0,"",IF(SUM(D36:L36)&gt;100,"^",IF(SUM(D36:L36)&lt;30,"Ödeme Yok!","")))</f>
        <v/>
      </c>
    </row>
    <row r="37" spans="2:16" ht="3" customHeight="1">
      <c r="B37" s="27"/>
      <c r="C37" s="33"/>
      <c r="D37" s="33"/>
      <c r="E37" s="33"/>
      <c r="F37" s="33"/>
      <c r="G37" s="33"/>
      <c r="H37" s="33"/>
      <c r="I37" s="33"/>
      <c r="J37" s="33"/>
      <c r="K37" s="33"/>
      <c r="L37" s="33"/>
      <c r="M37" s="33"/>
      <c r="N37" s="36"/>
      <c r="O37" s="36"/>
    </row>
    <row r="38" spans="2:16" s="25" customFormat="1" ht="15" customHeight="1">
      <c r="B38" s="53" t="s">
        <v>107</v>
      </c>
      <c r="C38" s="31" t="s">
        <v>28</v>
      </c>
      <c r="D38" s="40"/>
      <c r="E38" s="40"/>
      <c r="F38" s="40">
        <v>30</v>
      </c>
      <c r="G38" s="40"/>
      <c r="H38" s="40"/>
      <c r="I38" s="40"/>
      <c r="J38" s="40">
        <v>30</v>
      </c>
      <c r="K38" s="40"/>
      <c r="L38" s="40"/>
      <c r="M38" s="32">
        <f t="shared" ref="M38:M39" si="7">IF(SUM(D38:L38)=0,"",IF(SUM(D38:L38)&gt;100,100,SUM(D38:L38)))</f>
        <v>60</v>
      </c>
      <c r="N38" s="52"/>
      <c r="O38" s="50" t="str">
        <f>IF(SUM(D38:L38)&gt;100,"^","")</f>
        <v/>
      </c>
      <c r="P38" s="38"/>
    </row>
    <row r="39" spans="2:16" s="25" customFormat="1" ht="15" customHeight="1">
      <c r="B39" s="41" t="s">
        <v>174</v>
      </c>
      <c r="C39" s="31" t="s">
        <v>47</v>
      </c>
      <c r="D39" s="40"/>
      <c r="E39" s="40"/>
      <c r="F39" s="40">
        <v>30</v>
      </c>
      <c r="G39" s="40"/>
      <c r="H39" s="40"/>
      <c r="I39" s="40"/>
      <c r="J39" s="40">
        <v>30</v>
      </c>
      <c r="K39" s="40"/>
      <c r="L39" s="40"/>
      <c r="M39" s="32">
        <f t="shared" si="7"/>
        <v>60</v>
      </c>
      <c r="N39" s="49"/>
      <c r="O39" s="51" t="str">
        <f>IF(AND(M38&lt;&gt;"",M39&lt;&gt;"",OR(D38&lt;&gt;D39,E38&lt;&gt;E39,F38&lt;&gt;F39,G38&lt;&gt;G39,H38&lt;&gt;H39,I38&lt;&gt;I39,J38&lt;&gt;J39,K38&lt;&gt;K39,L38&lt;&gt;L39)),"R","")</f>
        <v/>
      </c>
      <c r="P39" s="37"/>
    </row>
    <row r="40" spans="2:16" s="25" customFormat="1" ht="15" customHeight="1">
      <c r="B40" s="44" t="s">
        <v>171</v>
      </c>
      <c r="C40" s="81" t="s">
        <v>24</v>
      </c>
      <c r="D40" s="82"/>
      <c r="E40" s="82"/>
      <c r="F40" s="82">
        <v>30</v>
      </c>
      <c r="G40" s="82"/>
      <c r="H40" s="82"/>
      <c r="I40" s="82"/>
      <c r="J40" s="82">
        <v>30</v>
      </c>
      <c r="K40" s="82"/>
      <c r="L40" s="82"/>
      <c r="M40" s="83">
        <f>IF(SUM(D40:L40)=0,"",IF(SUM(D40:L40)&gt;100,100,SUM(D40:L40)))</f>
        <v>60</v>
      </c>
      <c r="N40" s="26" t="str">
        <f>IF(AND(M40&lt;&gt;"",OR(M40&lt;M38,M40&lt;M39)),"*","")</f>
        <v/>
      </c>
      <c r="O40" s="51" t="str">
        <f>IF(AND(M39&lt;&gt;"",M40&lt;&gt;"",OR(D39&lt;&gt;D40,E39&lt;&gt;E40,F39&lt;&gt;F40,G39&lt;&gt;G40,H39&lt;&gt;H40,I39&lt;&gt;I40,J39&lt;&gt;J40,K39&lt;&gt;K40,L39&lt;&gt;L40)),"R","")</f>
        <v/>
      </c>
      <c r="P40" s="39" t="str">
        <f>IF(SUM(D40:L40)=0,"",IF(SUM(D40:L40)&gt;100,"^",IF(SUM(D40:L40)&lt;30,"Ödeme Yok!","")))</f>
        <v/>
      </c>
    </row>
    <row r="41" spans="2:16" ht="3" customHeight="1">
      <c r="B41" s="27"/>
      <c r="C41" s="33"/>
      <c r="D41" s="33"/>
      <c r="E41" s="33"/>
      <c r="F41" s="33"/>
      <c r="G41" s="33"/>
      <c r="H41" s="33"/>
      <c r="I41" s="33"/>
      <c r="J41" s="33"/>
      <c r="K41" s="33"/>
      <c r="L41" s="33"/>
      <c r="M41" s="33"/>
      <c r="N41" s="36"/>
      <c r="O41" s="36"/>
    </row>
    <row r="42" spans="2:16" s="25" customFormat="1" ht="15" customHeight="1">
      <c r="B42" s="53" t="s">
        <v>107</v>
      </c>
      <c r="C42" s="31" t="s">
        <v>28</v>
      </c>
      <c r="D42" s="40"/>
      <c r="E42" s="40"/>
      <c r="F42" s="40">
        <v>30</v>
      </c>
      <c r="G42" s="40"/>
      <c r="H42" s="40"/>
      <c r="I42" s="40"/>
      <c r="J42" s="40">
        <v>30</v>
      </c>
      <c r="K42" s="40"/>
      <c r="L42" s="40"/>
      <c r="M42" s="32">
        <f t="shared" ref="M42:M43" si="8">IF(SUM(D42:L42)=0,"",IF(SUM(D42:L42)&gt;100,100,SUM(D42:L42)))</f>
        <v>60</v>
      </c>
      <c r="N42" s="52"/>
      <c r="O42" s="50" t="str">
        <f>IF(SUM(D42:L42)&gt;100,"^","")</f>
        <v/>
      </c>
      <c r="P42" s="38"/>
    </row>
    <row r="43" spans="2:16" s="25" customFormat="1" ht="15" customHeight="1">
      <c r="B43" s="41" t="s">
        <v>175</v>
      </c>
      <c r="C43" s="31" t="s">
        <v>47</v>
      </c>
      <c r="D43" s="40"/>
      <c r="E43" s="40"/>
      <c r="F43" s="40">
        <v>30</v>
      </c>
      <c r="G43" s="40"/>
      <c r="H43" s="40"/>
      <c r="I43" s="40"/>
      <c r="J43" s="40">
        <v>30</v>
      </c>
      <c r="K43" s="40"/>
      <c r="L43" s="40"/>
      <c r="M43" s="32">
        <f t="shared" si="8"/>
        <v>60</v>
      </c>
      <c r="N43" s="49"/>
      <c r="O43" s="51" t="str">
        <f>IF(AND(M42&lt;&gt;"",M43&lt;&gt;"",OR(D42&lt;&gt;D43,E42&lt;&gt;E43,F42&lt;&gt;F43,G42&lt;&gt;G43,H42&lt;&gt;H43,I42&lt;&gt;I43,J42&lt;&gt;J43,K42&lt;&gt;K43,L42&lt;&gt;L43)),"R","")</f>
        <v/>
      </c>
      <c r="P43" s="37"/>
    </row>
    <row r="44" spans="2:16" s="25" customFormat="1" ht="15" customHeight="1">
      <c r="B44" s="44" t="s">
        <v>171</v>
      </c>
      <c r="C44" s="81" t="s">
        <v>24</v>
      </c>
      <c r="D44" s="82"/>
      <c r="E44" s="82"/>
      <c r="F44" s="82">
        <v>30</v>
      </c>
      <c r="G44" s="82"/>
      <c r="H44" s="82"/>
      <c r="I44" s="82"/>
      <c r="J44" s="82">
        <v>30</v>
      </c>
      <c r="K44" s="82"/>
      <c r="L44" s="82"/>
      <c r="M44" s="83">
        <f>IF(SUM(D44:L44)=0,"",IF(SUM(D44:L44)&gt;100,100,SUM(D44:L44)))</f>
        <v>60</v>
      </c>
      <c r="N44" s="26" t="str">
        <f>IF(AND(M44&lt;&gt;"",OR(M44&lt;M42,M44&lt;M43)),"*","")</f>
        <v/>
      </c>
      <c r="O44" s="51" t="str">
        <f>IF(AND(M43&lt;&gt;"",M44&lt;&gt;"",OR(D43&lt;&gt;D44,E43&lt;&gt;E44,F43&lt;&gt;F44,G43&lt;&gt;G44,H43&lt;&gt;H44,I43&lt;&gt;I44,J43&lt;&gt;J44,K43&lt;&gt;K44,L43&lt;&gt;L44)),"R","")</f>
        <v/>
      </c>
      <c r="P44" s="39" t="str">
        <f>IF(SUM(D44:L44)=0,"",IF(SUM(D44:L44)&gt;100,"^",IF(SUM(D44:L44)&lt;30,"Ödeme Yok!","")))</f>
        <v/>
      </c>
    </row>
    <row r="45" spans="2:16" ht="3" customHeight="1">
      <c r="B45" s="27"/>
      <c r="C45" s="33"/>
      <c r="D45" s="33"/>
      <c r="E45" s="33"/>
      <c r="F45" s="33"/>
      <c r="G45" s="33"/>
      <c r="H45" s="33"/>
      <c r="I45" s="33"/>
      <c r="J45" s="33"/>
      <c r="K45" s="33"/>
      <c r="L45" s="33"/>
      <c r="M45" s="33"/>
      <c r="N45" s="36"/>
      <c r="O45" s="36"/>
    </row>
    <row r="46" spans="2:16" s="25" customFormat="1" ht="15" customHeight="1">
      <c r="B46" s="53" t="s">
        <v>44</v>
      </c>
      <c r="C46" s="31" t="s">
        <v>28</v>
      </c>
      <c r="D46" s="40"/>
      <c r="E46" s="40"/>
      <c r="F46" s="40">
        <v>27.9</v>
      </c>
      <c r="G46" s="40"/>
      <c r="H46" s="40"/>
      <c r="I46" s="40"/>
      <c r="J46" s="40">
        <v>17.100000000000001</v>
      </c>
      <c r="K46" s="40">
        <v>4.2</v>
      </c>
      <c r="L46" s="40"/>
      <c r="M46" s="32">
        <f t="shared" ref="M46:M47" si="9">IF(SUM(D46:L46)=0,"",IF(SUM(D46:L46)&gt;100,100,SUM(D46:L46)))</f>
        <v>49.2</v>
      </c>
      <c r="N46" s="52"/>
      <c r="O46" s="50" t="str">
        <f>IF(SUM(D46:L46)&gt;100,"^","")</f>
        <v/>
      </c>
      <c r="P46" s="38"/>
    </row>
    <row r="47" spans="2:16" s="25" customFormat="1" ht="15" customHeight="1">
      <c r="B47" s="41" t="s">
        <v>176</v>
      </c>
      <c r="C47" s="31" t="s">
        <v>47</v>
      </c>
      <c r="D47" s="40"/>
      <c r="E47" s="40"/>
      <c r="F47" s="40">
        <v>27.9</v>
      </c>
      <c r="G47" s="40"/>
      <c r="H47" s="40"/>
      <c r="I47" s="40"/>
      <c r="J47" s="40">
        <v>17.100000000000001</v>
      </c>
      <c r="K47" s="40">
        <v>4.2</v>
      </c>
      <c r="L47" s="40"/>
      <c r="M47" s="32">
        <f t="shared" si="9"/>
        <v>49.2</v>
      </c>
      <c r="N47" s="49"/>
      <c r="O47" s="51" t="str">
        <f>IF(AND(M46&lt;&gt;"",M47&lt;&gt;"",OR(D46&lt;&gt;D47,E46&lt;&gt;E47,F46&lt;&gt;F47,G46&lt;&gt;G47,H46&lt;&gt;H47,I46&lt;&gt;I47,J46&lt;&gt;J47,K46&lt;&gt;K47,L46&lt;&gt;L47)),"R","")</f>
        <v/>
      </c>
      <c r="P47" s="37"/>
    </row>
    <row r="48" spans="2:16" s="25" customFormat="1" ht="15" customHeight="1">
      <c r="B48" s="44" t="s">
        <v>171</v>
      </c>
      <c r="C48" s="81" t="s">
        <v>24</v>
      </c>
      <c r="D48" s="82"/>
      <c r="E48" s="82"/>
      <c r="F48" s="82">
        <v>27.9</v>
      </c>
      <c r="G48" s="82"/>
      <c r="H48" s="82"/>
      <c r="I48" s="82"/>
      <c r="J48" s="82">
        <v>17.100000000000001</v>
      </c>
      <c r="K48" s="82">
        <v>4.2</v>
      </c>
      <c r="L48" s="82"/>
      <c r="M48" s="83">
        <f>IF(SUM(D48:L48)=0,"",IF(SUM(D48:L48)&gt;100,100,SUM(D48:L48)))</f>
        <v>49.2</v>
      </c>
      <c r="N48" s="26" t="str">
        <f>IF(AND(M48&lt;&gt;"",OR(M48&lt;M46,M48&lt;M47)),"*","")</f>
        <v/>
      </c>
      <c r="O48" s="51" t="str">
        <f>IF(AND(M47&lt;&gt;"",M48&lt;&gt;"",OR(D47&lt;&gt;D48,E47&lt;&gt;E48,F47&lt;&gt;F48,G47&lt;&gt;G48,H47&lt;&gt;H48,I47&lt;&gt;I48,J47&lt;&gt;J48,K47&lt;&gt;K48,L47&lt;&gt;L48)),"R","")</f>
        <v/>
      </c>
      <c r="P48" s="39" t="str">
        <f>IF(SUM(D48:L48)=0,"",IF(SUM(D48:L48)&gt;100,"^",IF(SUM(D48:L48)&lt;30,"Ödeme Yok!","")))</f>
        <v/>
      </c>
    </row>
    <row r="49" spans="2:16" ht="3" customHeight="1">
      <c r="B49" s="27"/>
      <c r="C49" s="33"/>
      <c r="D49" s="33"/>
      <c r="E49" s="33"/>
      <c r="F49" s="33"/>
      <c r="G49" s="33"/>
      <c r="H49" s="33"/>
      <c r="I49" s="33"/>
      <c r="J49" s="33"/>
      <c r="K49" s="33"/>
      <c r="L49" s="33"/>
      <c r="M49" s="33"/>
      <c r="N49" s="36"/>
      <c r="O49" s="36"/>
    </row>
    <row r="50" spans="2:16" s="25" customFormat="1" ht="15" customHeight="1">
      <c r="B50" s="53" t="s">
        <v>44</v>
      </c>
      <c r="C50" s="31" t="s">
        <v>28</v>
      </c>
      <c r="D50" s="40"/>
      <c r="E50" s="40"/>
      <c r="F50" s="40">
        <v>30</v>
      </c>
      <c r="G50" s="40"/>
      <c r="H50" s="40"/>
      <c r="I50" s="40"/>
      <c r="J50" s="40">
        <v>16.649999999999999</v>
      </c>
      <c r="K50" s="40"/>
      <c r="L50" s="40"/>
      <c r="M50" s="32">
        <f t="shared" ref="M50:M51" si="10">IF(SUM(D50:L50)=0,"",IF(SUM(D50:L50)&gt;100,100,SUM(D50:L50)))</f>
        <v>46.65</v>
      </c>
      <c r="N50" s="52"/>
      <c r="O50" s="50" t="str">
        <f>IF(SUM(D50:L50)&gt;100,"^","")</f>
        <v/>
      </c>
      <c r="P50" s="38"/>
    </row>
    <row r="51" spans="2:16" s="25" customFormat="1" ht="15" customHeight="1">
      <c r="B51" s="41" t="s">
        <v>177</v>
      </c>
      <c r="C51" s="31" t="s">
        <v>47</v>
      </c>
      <c r="D51" s="40"/>
      <c r="E51" s="40"/>
      <c r="F51" s="40">
        <v>30</v>
      </c>
      <c r="G51" s="40"/>
      <c r="H51" s="40"/>
      <c r="I51" s="40"/>
      <c r="J51" s="40">
        <v>16.649999999999999</v>
      </c>
      <c r="K51" s="40"/>
      <c r="L51" s="40"/>
      <c r="M51" s="32">
        <f t="shared" si="10"/>
        <v>46.65</v>
      </c>
      <c r="N51" s="49"/>
      <c r="O51" s="51" t="str">
        <f>IF(AND(M50&lt;&gt;"",M51&lt;&gt;"",OR(D50&lt;&gt;D51,E50&lt;&gt;E51,F50&lt;&gt;F51,G50&lt;&gt;G51,H50&lt;&gt;H51,I50&lt;&gt;I51,J50&lt;&gt;J51,K50&lt;&gt;K51,L50&lt;&gt;L51)),"R","")</f>
        <v/>
      </c>
      <c r="P51" s="37"/>
    </row>
    <row r="52" spans="2:16" s="25" customFormat="1" ht="15" customHeight="1">
      <c r="B52" s="44" t="s">
        <v>171</v>
      </c>
      <c r="C52" s="81" t="s">
        <v>24</v>
      </c>
      <c r="D52" s="82"/>
      <c r="E52" s="82"/>
      <c r="F52" s="82">
        <v>30</v>
      </c>
      <c r="G52" s="82"/>
      <c r="H52" s="82"/>
      <c r="I52" s="82"/>
      <c r="J52" s="82">
        <v>16.649999999999999</v>
      </c>
      <c r="K52" s="82"/>
      <c r="L52" s="82"/>
      <c r="M52" s="83">
        <f>IF(SUM(D52:L52)=0,"",IF(SUM(D52:L52)&gt;100,100,SUM(D52:L52)))</f>
        <v>46.65</v>
      </c>
      <c r="N52" s="26" t="str">
        <f>IF(AND(M52&lt;&gt;"",OR(M52&lt;M50,M52&lt;M51)),"*","")</f>
        <v/>
      </c>
      <c r="O52" s="51" t="str">
        <f>IF(AND(M51&lt;&gt;"",M52&lt;&gt;"",OR(D51&lt;&gt;D52,E51&lt;&gt;E52,F51&lt;&gt;F52,G51&lt;&gt;G52,H51&lt;&gt;H52,I51&lt;&gt;I52,J51&lt;&gt;J52,K51&lt;&gt;K52,L51&lt;&gt;L52)),"R","")</f>
        <v/>
      </c>
      <c r="P52" s="39" t="str">
        <f>IF(SUM(D52:L52)=0,"",IF(SUM(D52:L52)&gt;100,"^",IF(SUM(D52:L52)&lt;30,"Ödeme Yok!","")))</f>
        <v/>
      </c>
    </row>
    <row r="53" spans="2:16" ht="3" customHeight="1">
      <c r="B53" s="27"/>
      <c r="C53" s="33"/>
      <c r="D53" s="33"/>
      <c r="E53" s="33"/>
      <c r="F53" s="33"/>
      <c r="G53" s="33"/>
      <c r="H53" s="33"/>
      <c r="I53" s="33"/>
      <c r="J53" s="33"/>
      <c r="K53" s="33"/>
      <c r="L53" s="33"/>
      <c r="M53" s="33"/>
      <c r="N53" s="36"/>
      <c r="O53" s="36"/>
    </row>
    <row r="54" spans="2:16" s="25" customFormat="1" ht="15" customHeight="1">
      <c r="B54" s="53" t="s">
        <v>44</v>
      </c>
      <c r="C54" s="31" t="s">
        <v>28</v>
      </c>
      <c r="D54" s="40"/>
      <c r="E54" s="40"/>
      <c r="F54" s="40">
        <v>30</v>
      </c>
      <c r="G54" s="40"/>
      <c r="H54" s="40"/>
      <c r="I54" s="40"/>
      <c r="J54" s="40">
        <v>10.8</v>
      </c>
      <c r="K54" s="40"/>
      <c r="L54" s="40"/>
      <c r="M54" s="32">
        <f t="shared" ref="M54:M55" si="11">IF(SUM(D54:L54)=0,"",IF(SUM(D54:L54)&gt;100,100,SUM(D54:L54)))</f>
        <v>40.799999999999997</v>
      </c>
      <c r="N54" s="52"/>
      <c r="O54" s="50" t="str">
        <f>IF(SUM(D54:L54)&gt;100,"^","")</f>
        <v/>
      </c>
      <c r="P54" s="38"/>
    </row>
    <row r="55" spans="2:16" s="25" customFormat="1" ht="15" customHeight="1">
      <c r="B55" s="41" t="s">
        <v>178</v>
      </c>
      <c r="C55" s="31" t="s">
        <v>47</v>
      </c>
      <c r="D55" s="40"/>
      <c r="E55" s="40"/>
      <c r="F55" s="40">
        <v>30</v>
      </c>
      <c r="G55" s="40"/>
      <c r="H55" s="40"/>
      <c r="I55" s="40"/>
      <c r="J55" s="40">
        <v>10.8</v>
      </c>
      <c r="K55" s="40"/>
      <c r="L55" s="40"/>
      <c r="M55" s="32">
        <f t="shared" si="11"/>
        <v>40.799999999999997</v>
      </c>
      <c r="N55" s="49"/>
      <c r="O55" s="51" t="str">
        <f>IF(AND(M54&lt;&gt;"",M55&lt;&gt;"",OR(D54&lt;&gt;D55,E54&lt;&gt;E55,F54&lt;&gt;F55,G54&lt;&gt;G55,H54&lt;&gt;H55,I54&lt;&gt;I55,J54&lt;&gt;J55,K54&lt;&gt;K55,L54&lt;&gt;L55)),"R","")</f>
        <v/>
      </c>
      <c r="P55" s="37"/>
    </row>
    <row r="56" spans="2:16" s="25" customFormat="1" ht="15" customHeight="1">
      <c r="B56" s="44" t="s">
        <v>171</v>
      </c>
      <c r="C56" s="81" t="s">
        <v>24</v>
      </c>
      <c r="D56" s="82"/>
      <c r="E56" s="82"/>
      <c r="F56" s="82">
        <v>30</v>
      </c>
      <c r="G56" s="82"/>
      <c r="H56" s="82"/>
      <c r="I56" s="82"/>
      <c r="J56" s="82">
        <v>10.8</v>
      </c>
      <c r="K56" s="82"/>
      <c r="L56" s="82"/>
      <c r="M56" s="83">
        <f>IF(SUM(D56:L56)=0,"",IF(SUM(D56:L56)&gt;100,100,SUM(D56:L56)))</f>
        <v>40.799999999999997</v>
      </c>
      <c r="N56" s="26" t="str">
        <f>IF(AND(M56&lt;&gt;"",OR(M56&lt;M54,M56&lt;M55)),"*","")</f>
        <v/>
      </c>
      <c r="O56" s="51" t="str">
        <f>IF(AND(M55&lt;&gt;"",M56&lt;&gt;"",OR(D55&lt;&gt;D56,E55&lt;&gt;E56,F55&lt;&gt;F56,G55&lt;&gt;G56,H55&lt;&gt;H56,I55&lt;&gt;I56,J55&lt;&gt;J56,K55&lt;&gt;K56,L55&lt;&gt;L56)),"R","")</f>
        <v/>
      </c>
      <c r="P56" s="39" t="str">
        <f>IF(SUM(D56:L56)=0,"",IF(SUM(D56:L56)&gt;100,"^",IF(SUM(D56:L56)&lt;30,"Ödeme Yok!","")))</f>
        <v/>
      </c>
    </row>
    <row r="57" spans="2:16" ht="3" customHeight="1">
      <c r="B57" s="27"/>
      <c r="C57" s="33"/>
      <c r="D57" s="33"/>
      <c r="E57" s="33"/>
      <c r="F57" s="33"/>
      <c r="G57" s="33"/>
      <c r="H57" s="33"/>
      <c r="I57" s="33"/>
      <c r="J57" s="33"/>
      <c r="K57" s="33"/>
      <c r="L57" s="33"/>
      <c r="M57" s="33"/>
      <c r="N57" s="36"/>
      <c r="O57" s="36"/>
    </row>
    <row r="58" spans="2:16" s="25" customFormat="1" ht="15" customHeight="1">
      <c r="B58" s="53" t="s">
        <v>44</v>
      </c>
      <c r="C58" s="31" t="s">
        <v>28</v>
      </c>
      <c r="D58" s="40"/>
      <c r="E58" s="40"/>
      <c r="F58" s="40">
        <v>30</v>
      </c>
      <c r="G58" s="40"/>
      <c r="H58" s="40"/>
      <c r="I58" s="40"/>
      <c r="J58" s="40">
        <v>10.050000000000001</v>
      </c>
      <c r="K58" s="40"/>
      <c r="L58" s="40"/>
      <c r="M58" s="32">
        <f t="shared" ref="M58:M59" si="12">IF(SUM(D58:L58)=0,"",IF(SUM(D58:L58)&gt;100,100,SUM(D58:L58)))</f>
        <v>40.049999999999997</v>
      </c>
      <c r="N58" s="52"/>
      <c r="O58" s="50" t="str">
        <f>IF(SUM(D58:L58)&gt;100,"^","")</f>
        <v/>
      </c>
      <c r="P58" s="38"/>
    </row>
    <row r="59" spans="2:16" s="25" customFormat="1" ht="15" customHeight="1">
      <c r="B59" s="41" t="s">
        <v>180</v>
      </c>
      <c r="C59" s="31" t="s">
        <v>47</v>
      </c>
      <c r="D59" s="40"/>
      <c r="E59" s="40"/>
      <c r="F59" s="40">
        <v>30</v>
      </c>
      <c r="G59" s="40"/>
      <c r="H59" s="40"/>
      <c r="I59" s="40"/>
      <c r="J59" s="40">
        <v>8.85</v>
      </c>
      <c r="K59" s="40"/>
      <c r="L59" s="40"/>
      <c r="M59" s="32">
        <f t="shared" si="12"/>
        <v>38.85</v>
      </c>
      <c r="N59" s="49"/>
      <c r="O59" s="51" t="str">
        <f>IF(AND(M58&lt;&gt;"",M59&lt;&gt;"",OR(D58&lt;&gt;D59,E58&lt;&gt;E59,F58&lt;&gt;F59,G58&lt;&gt;G59,H58&lt;&gt;H59,I58&lt;&gt;I59,J58&lt;&gt;J59,K58&lt;&gt;K59,L58&lt;&gt;L59)),"R","")</f>
        <v>R</v>
      </c>
      <c r="P59" s="37"/>
    </row>
    <row r="60" spans="2:16" s="25" customFormat="1" ht="15" customHeight="1">
      <c r="B60" s="44" t="s">
        <v>171</v>
      </c>
      <c r="C60" s="81" t="s">
        <v>24</v>
      </c>
      <c r="D60" s="82"/>
      <c r="E60" s="82"/>
      <c r="F60" s="82">
        <v>30</v>
      </c>
      <c r="G60" s="82"/>
      <c r="H60" s="82"/>
      <c r="I60" s="82"/>
      <c r="J60" s="82">
        <v>8.85</v>
      </c>
      <c r="K60" s="82"/>
      <c r="L60" s="82"/>
      <c r="M60" s="83">
        <f>IF(SUM(D60:L60)=0,"",IF(SUM(D60:L60)&gt;100,100,SUM(D60:L60)))</f>
        <v>38.85</v>
      </c>
      <c r="N60" s="26" t="str">
        <f>IF(AND(M60&lt;&gt;"",OR(M60&lt;M58,M60&lt;M59)),"*","")</f>
        <v>*</v>
      </c>
      <c r="O60" s="51" t="str">
        <f>IF(AND(M59&lt;&gt;"",M60&lt;&gt;"",OR(D59&lt;&gt;D60,E59&lt;&gt;E60,F59&lt;&gt;F60,G59&lt;&gt;G60,H59&lt;&gt;H60,I59&lt;&gt;I60,J59&lt;&gt;J60,K59&lt;&gt;K60,L59&lt;&gt;L60)),"R","")</f>
        <v/>
      </c>
      <c r="P60" s="39" t="str">
        <f>IF(SUM(D60:L60)=0,"",IF(SUM(D60:L60)&gt;100,"^",IF(SUM(D60:L60)&lt;30,"Ödeme Yok!","")))</f>
        <v/>
      </c>
    </row>
    <row r="61" spans="2:16" ht="3" customHeight="1">
      <c r="B61" s="27"/>
      <c r="C61" s="33"/>
      <c r="D61" s="33"/>
      <c r="E61" s="33"/>
      <c r="F61" s="33"/>
      <c r="G61" s="33"/>
      <c r="H61" s="33"/>
      <c r="I61" s="33"/>
      <c r="J61" s="33"/>
      <c r="K61" s="33"/>
      <c r="L61" s="33"/>
      <c r="M61" s="33"/>
      <c r="N61" s="36"/>
      <c r="O61" s="36"/>
    </row>
    <row r="62" spans="2:16" s="25" customFormat="1" ht="15" customHeight="1">
      <c r="B62" s="53" t="s">
        <v>44</v>
      </c>
      <c r="C62" s="31" t="s">
        <v>28</v>
      </c>
      <c r="D62" s="40"/>
      <c r="E62" s="40"/>
      <c r="F62" s="40">
        <v>26.4</v>
      </c>
      <c r="G62" s="40"/>
      <c r="H62" s="40"/>
      <c r="I62" s="40"/>
      <c r="J62" s="40">
        <v>8.5500000000000007</v>
      </c>
      <c r="K62" s="40"/>
      <c r="L62" s="40"/>
      <c r="M62" s="32">
        <f t="shared" ref="M62:M63" si="13">IF(SUM(D62:L62)=0,"",IF(SUM(D62:L62)&gt;100,100,SUM(D62:L62)))</f>
        <v>34.950000000000003</v>
      </c>
      <c r="N62" s="52"/>
      <c r="O62" s="50" t="str">
        <f>IF(SUM(D62:L62)&gt;100,"^","")</f>
        <v/>
      </c>
      <c r="P62" s="38"/>
    </row>
    <row r="63" spans="2:16" s="25" customFormat="1" ht="15" customHeight="1">
      <c r="B63" s="41" t="s">
        <v>179</v>
      </c>
      <c r="C63" s="31" t="s">
        <v>47</v>
      </c>
      <c r="D63" s="40"/>
      <c r="E63" s="40"/>
      <c r="F63" s="40">
        <v>29.4</v>
      </c>
      <c r="G63" s="40"/>
      <c r="H63" s="40"/>
      <c r="I63" s="40"/>
      <c r="J63" s="40">
        <v>8.5500000000000007</v>
      </c>
      <c r="K63" s="40"/>
      <c r="L63" s="40"/>
      <c r="M63" s="32">
        <f t="shared" si="13"/>
        <v>37.950000000000003</v>
      </c>
      <c r="N63" s="49"/>
      <c r="O63" s="51" t="str">
        <f>IF(AND(M62&lt;&gt;"",M63&lt;&gt;"",OR(D62&lt;&gt;D63,E62&lt;&gt;E63,F62&lt;&gt;F63,G62&lt;&gt;G63,H62&lt;&gt;H63,I62&lt;&gt;I63,J62&lt;&gt;J63,K62&lt;&gt;K63,L62&lt;&gt;L63)),"R","")</f>
        <v>R</v>
      </c>
      <c r="P63" s="37"/>
    </row>
    <row r="64" spans="2:16" s="25" customFormat="1" ht="15" customHeight="1">
      <c r="B64" s="44" t="s">
        <v>171</v>
      </c>
      <c r="C64" s="81" t="s">
        <v>24</v>
      </c>
      <c r="D64" s="82"/>
      <c r="E64" s="82"/>
      <c r="F64" s="82">
        <v>29.4</v>
      </c>
      <c r="G64" s="82"/>
      <c r="H64" s="82"/>
      <c r="I64" s="82"/>
      <c r="J64" s="82">
        <v>8.5500000000000007</v>
      </c>
      <c r="K64" s="82"/>
      <c r="L64" s="82"/>
      <c r="M64" s="83">
        <f>IF(SUM(D64:L64)=0,"",IF(SUM(D64:L64)&gt;100,100,SUM(D64:L64)))</f>
        <v>37.950000000000003</v>
      </c>
      <c r="N64" s="26" t="str">
        <f>IF(AND(M64&lt;&gt;"",OR(M64&lt;M62,M64&lt;M63)),"*","")</f>
        <v/>
      </c>
      <c r="O64" s="51" t="str">
        <f>IF(AND(M63&lt;&gt;"",M64&lt;&gt;"",OR(D63&lt;&gt;D64,E63&lt;&gt;E64,F63&lt;&gt;F64,G63&lt;&gt;G64,H63&lt;&gt;H64,I63&lt;&gt;I64,J63&lt;&gt;J64,K63&lt;&gt;K64,L63&lt;&gt;L64)),"R","")</f>
        <v/>
      </c>
      <c r="P64" s="39" t="str">
        <f>IF(SUM(D64:L64)=0,"",IF(SUM(D64:L64)&gt;100,"^",IF(SUM(D64:L64)&lt;30,"Ödeme Yok!","")))</f>
        <v/>
      </c>
    </row>
    <row r="65" spans="2:15" ht="3" customHeight="1">
      <c r="B65" s="27"/>
      <c r="C65" s="33"/>
      <c r="D65" s="33"/>
      <c r="E65" s="33"/>
      <c r="F65" s="33"/>
      <c r="G65" s="33"/>
      <c r="H65" s="33"/>
      <c r="I65" s="33"/>
      <c r="J65" s="33"/>
      <c r="K65" s="33"/>
      <c r="L65" s="33"/>
      <c r="M65" s="33"/>
      <c r="N65" s="36"/>
      <c r="O65" s="36"/>
    </row>
  </sheetData>
  <sheetProtection password="C7C9" sheet="1" objects="1" scenarios="1"/>
  <mergeCells count="8">
    <mergeCell ref="B6:C6"/>
    <mergeCell ref="D6:M6"/>
    <mergeCell ref="B2:H2"/>
    <mergeCell ref="I2:N4"/>
    <mergeCell ref="B3:H3"/>
    <mergeCell ref="B4:H4"/>
    <mergeCell ref="B5:G5"/>
    <mergeCell ref="H5:P5"/>
  </mergeCells>
  <dataValidations count="4">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6:F48 I46:J48 F50:F52 I50:J52 F54:F56 I54:J56 F58:F60 I58:J60 F62:F64 I62:J64">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6:H48 E46:E48 G50:H52 E50:E52 G54:H56 E54:E56 G58:H60 E58:E60 G62:H64 E62:E64">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6:L48 D46:D48 K50:L52 D50:D52 K54:L56 D54:D56 K58:L60 D58:D60 K62:L64 D62:D64">
      <formula1>0</formula1>
      <formula2>20</formula2>
    </dataValidation>
    <dataValidation type="list" allowBlank="1" showInputMessage="1" showErrorMessage="1" error="Lütfen kutudan bir unvan seçimi yapınız..." sqref="B10 B14 B18 B22 B26 B30 B34 B38 B42 B46 B50 B54 B58 B62">
      <formula1>unvansec!$A$2:$A$9</formula1>
    </dataValidation>
  </dataValidations>
  <pageMargins left="0.39370078740157483" right="0" top="0.39370078740157483"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31</vt:i4>
      </vt:variant>
    </vt:vector>
  </HeadingPairs>
  <TitlesOfParts>
    <vt:vector size="31" baseType="lpstr">
      <vt:lpstr>Anasayfa</vt:lpstr>
      <vt:lpstr>1.2</vt:lpstr>
      <vt:lpstr>1.3</vt:lpstr>
      <vt:lpstr>1.4</vt:lpstr>
      <vt:lpstr>1.5</vt:lpstr>
      <vt:lpstr>1.6</vt:lpstr>
      <vt:lpstr>1.7</vt:lpstr>
      <vt:lpstr>1.8</vt:lpstr>
      <vt:lpstr>1.9</vt:lpstr>
      <vt:lpstr>1.10</vt:lpstr>
      <vt:lpstr>1.11</vt:lpstr>
      <vt:lpstr>1.12</vt:lpstr>
      <vt:lpstr>1.13</vt:lpstr>
      <vt:lpstr>2.1</vt:lpstr>
      <vt:lpstr>2.2</vt:lpstr>
      <vt:lpstr>2.3</vt:lpstr>
      <vt:lpstr>2.4</vt:lpstr>
      <vt:lpstr>3.1</vt:lpstr>
      <vt:lpstr>3.3</vt:lpstr>
      <vt:lpstr>3.4</vt:lpstr>
      <vt:lpstr>3.6</vt:lpstr>
      <vt:lpstr>3.8</vt:lpstr>
      <vt:lpstr>3.9</vt:lpstr>
      <vt:lpstr>3.10</vt:lpstr>
      <vt:lpstr>3.11</vt:lpstr>
      <vt:lpstr>3.12</vt:lpstr>
      <vt:lpstr>3.13</vt:lpstr>
      <vt:lpstr>4.1</vt:lpstr>
      <vt:lpstr>4.5</vt:lpstr>
      <vt:lpstr>5.1</vt:lpstr>
      <vt:lpstr>unvansec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dc:creator>
  <cp:lastModifiedBy>MSI</cp:lastModifiedBy>
  <cp:lastPrinted>2023-01-27T11:03:00Z</cp:lastPrinted>
  <dcterms:created xsi:type="dcterms:W3CDTF">2016-12-09T11:39:49Z</dcterms:created>
  <dcterms:modified xsi:type="dcterms:W3CDTF">2023-01-30T10:19:23Z</dcterms:modified>
</cp:coreProperties>
</file>